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2715" windowWidth="23250" windowHeight="8115" tabRatio="92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BE35" i="9"/>
  <c r="C35" i="9"/>
  <c r="BW34" i="9"/>
  <c r="BW35" i="9" s="1"/>
  <c r="BW36" i="9" s="1"/>
  <c r="BW37" i="9" s="1"/>
  <c r="BW38" i="9" s="1"/>
  <c r="BW39" i="9" s="1"/>
  <c r="BW40" i="9" s="1"/>
  <c r="C34" i="9"/>
  <c r="CO34" i="9" l="1"/>
  <c r="CO35" i="9" s="1"/>
  <c r="U34" i="9"/>
  <c r="U35" i="9" s="1"/>
  <c r="U36" i="9" s="1"/>
  <c r="U37" i="9" s="1"/>
  <c r="AM34" i="9"/>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<sst xmlns="http://schemas.openxmlformats.org/spreadsheetml/2006/main" count="1056" uniqueCount="547">
  <si>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</si>
  <si>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</si>
  <si>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</si>
  <si>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</si>
  <si>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</si>
  <si>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</si>
  <si>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</si>
  <si>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</si>
  <si>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</si>
  <si>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</si>
  <si>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</si>
  <si>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</si>
  <si>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</si>
  <si>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</si>
  <si>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</si>
  <si>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</si>
  <si>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</si>
  <si>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</si>
  <si>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</si>
  <si>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</si>
  <si>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</si>
  <si>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</si>
  <si>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</si>
  <si>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</si>
  <si>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</si>
  <si>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</si>
  <si>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</si>
  <si>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</si>
  <si>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</si>
  <si>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</si>
  <si>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</si>
  <si>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</si>
  <si>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</si>
  <si>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</si>
  <si>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</si>
  <si>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</si>
  <si>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</si>
  <si>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</si>
  <si>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</si>
  <si>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</si>
  <si>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</si>
  <si>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</si>
  <si>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</si>
  <si>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</si>
  <si>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</si>
  <si>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</si>
  <si>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</si>
  <si>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</si>
  <si>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</si>
  <si>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</si>
  <si>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</si>
  <si>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</si>
  <si>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</si>
  <si>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</si>
  <si>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</si>
  <si>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</si>
  <si>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</si>
  <si>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</si>
  <si>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</si>
  <si>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</si>
  <si>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</si>
  <si>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</si>
  <si>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</si>
  <si>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</si>
  <si>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</si>
  <si>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</si>
  <si>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</si>
  <si>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</si>
  <si>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</si>
  <si>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</si>
  <si>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</si>
  <si>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</si>
  <si>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</si>
  <si>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</si>
  <si>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</si>
  <si>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</si>
  <si>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</si>
  <si>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</si>
  <si>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</si>
  <si>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</si>
  <si>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</si>
  <si>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</si>
  <si>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滝沢市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</si>
  <si>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</si>
  <si>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</si>
  <si>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</si>
  <si>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</si>
  <si>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</si>
  <si>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</si>
  <si>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</si>
  <si>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</si>
  <si>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</si>
  <si>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</si>
  <si>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</si>
  <si>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</si>
  <si>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</si>
  <si>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</si>
  <si>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</si>
  <si>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</si>
  <si>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</si>
  <si>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</si>
  <si>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</si>
  <si>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</si>
  <si>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</si>
  <si>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</si>
  <si>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</si>
  <si>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</si>
  <si>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</si>
  <si>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</si>
  <si>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</si>
  <si>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</si>
  <si>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</si>
  <si>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</si>
  <si>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</si>
  <si>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</si>
  <si>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</si>
  <si>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</si>
  <si>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</si>
  <si>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</si>
  <si>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</si>
  <si>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</si>
  <si>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</si>
  <si>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</si>
  <si>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</si>
  <si>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</si>
  <si>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</si>
  <si>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</si>
  <si>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</si>
  <si>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</si>
  <si>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</si>
  <si>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</si>
  <si>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</si>
  <si>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</si>
  <si>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</si>
  <si>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</si>
  <si>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</si>
  <si>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</si>
  <si>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</si>
  <si>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</si>
  <si>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</si>
  <si>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</si>
  <si>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</si>
  <si>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</si>
  <si>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</si>
  <si>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</si>
  <si>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</si>
  <si>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</si>
  <si>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</si>
  <si>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</si>
  <si>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</si>
  <si>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</si>
  <si>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</si>
  <si>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</si>
  <si>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</si>
  <si>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</si>
  <si>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</si>
  <si>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</si>
  <si>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</si>
  <si>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</si>
  <si>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</si>
  <si>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</si>
  <si>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</si>
  <si>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</si>
  <si>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</si>
  <si>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</si>
  <si>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</si>
  <si>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</si>
  <si>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</si>
  <si>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</si>
  <si>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</si>
  <si>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</si>
  <si>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</si>
  <si>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</si>
  <si>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</si>
  <si>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</si>
  <si>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</si>
  <si>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</si>
  <si>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</si>
  <si>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</si>
  <si>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</si>
  <si>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</si>
  <si>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</si>
  <si>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</si>
  <si>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</si>
  <si>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</si>
  <si>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</si>
  <si>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</si>
  <si>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</si>
  <si>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</si>
  <si>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</si>
  <si>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</si>
  <si>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</si>
  <si>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</si>
  <si>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</si>
  <si>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</si>
  <si>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岩手県滝沢市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</si>
  <si>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</si>
  <si>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</si>
  <si>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</si>
  <si>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</si>
  <si>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</si>
  <si>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</si>
  <si>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</si>
  <si>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</si>
  <si>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</si>
  <si>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</si>
  <si>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</si>
  <si>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</si>
  <si>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</si>
  <si>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</si>
  <si>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</si>
  <si>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</si>
  <si>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</si>
  <si>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</si>
  <si>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</si>
  <si>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</si>
  <si>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</si>
  <si>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</si>
  <si>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</si>
  <si>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</si>
  <si>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</si>
  <si>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</si>
  <si>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</si>
  <si>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</si>
  <si>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</si>
  <si>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</si>
  <si>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</si>
  <si>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</si>
  <si>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</si>
  <si>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</si>
  <si>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</si>
  <si>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</si>
  <si>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</si>
  <si>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</si>
  <si>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</si>
  <si>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</si>
  <si>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</si>
  <si>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</si>
  <si>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</si>
  <si>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</si>
  <si>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</si>
  <si>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</si>
  <si>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</si>
  <si>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</si>
  <si>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</si>
  <si>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</si>
  <si>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</si>
  <si>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</si>
  <si>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</si>
  <si>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</si>
  <si>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</si>
  <si>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</si>
  <si>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</si>
  <si>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</si>
  <si>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</si>
  <si>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</si>
  <si>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</si>
  <si>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</si>
  <si>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</si>
  <si>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</si>
  <si>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</si>
  <si>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</si>
  <si>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</si>
  <si>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</si>
  <si>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</si>
  <si>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</si>
  <si>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</si>
  <si>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</si>
  <si>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</si>
  <si>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</si>
  <si>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</si>
  <si>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</si>
  <si>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</si>
  <si>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</si>
  <si>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</si>
  <si>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</si>
  <si>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</si>
  <si>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</si>
  <si>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</si>
  <si>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</si>
  <si>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</si>
  <si>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</si>
  <si>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</si>
  <si>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</si>
  <si>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</si>
  <si>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</si>
  <si>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</si>
  <si>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</si>
  <si>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</si>
  <si>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</si>
  <si>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</si>
  <si>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</si>
  <si>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</si>
  <si>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</si>
  <si>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</si>
  <si>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</si>
  <si>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</si>
  <si>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</si>
  <si>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</si>
  <si>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</si>
  <si>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</si>
  <si>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</si>
  <si>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</si>
  <si>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</si>
  <si>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</si>
  <si>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</si>
  <si>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</si>
  <si>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</si>
  <si>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</si>
  <si>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</si>
  <si>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</si>
  <si>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</si>
  <si>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</si>
  <si>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</si>
  <si>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</si>
  <si>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</si>
  <si>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</si>
  <si>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</si>
  <si>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</si>
  <si>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</si>
  <si>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</si>
  <si>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</si>
  <si>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</si>
  <si>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</si>
  <si>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</si>
  <si>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</si>
  <si>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</si>
  <si>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</si>
  <si>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</si>
  <si>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</si>
  <si>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</si>
  <si>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</si>
  <si>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</si>
  <si>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</si>
  <si>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</si>
  <si>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</si>
  <si>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</si>
  <si>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</si>
  <si>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</si>
  <si>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</si>
  <si>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</si>
  <si>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</si>
  <si>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</si>
  <si>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</si>
  <si>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</si>
  <si>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岩手県滝沢市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</si>
  <si>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</si>
  <si>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</si>
  <si>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</si>
  <si>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</si>
  <si>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</si>
  <si>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</si>
  <si>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</si>
  <si>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</si>
  <si>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</si>
  <si>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</si>
  <si>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</si>
  <si>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</si>
  <si>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</si>
  <si>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</si>
  <si>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</si>
  <si>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</si>
  <si>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</si>
  <si>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</si>
  <si>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</si>
  <si>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</si>
  <si>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</si>
  <si>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</si>
  <si>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</si>
  <si>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</si>
  <si>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</si>
  <si>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</si>
  <si>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</si>
  <si>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</si>
  <si>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</si>
  <si>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</si>
  <si>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</si>
  <si>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</si>
  <si>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</si>
  <si>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</si>
  <si>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</si>
  <si>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</si>
  <si>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介護保険介護サービス事業特別会計</t>
    <phoneticPr fontId="5"/>
  </si>
  <si>
    <t>水道事業会計</t>
    <phoneticPr fontId="5"/>
  </si>
  <si>
    <t>法適用企業</t>
    <phoneticPr fontId="5"/>
  </si>
  <si>
    <t>下水道事業会計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</si>
  <si>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</si>
  <si>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</si>
  <si>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</si>
  <si>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</si>
  <si>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</si>
  <si>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</si>
  <si>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</si>
  <si>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</si>
  <si>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</si>
  <si>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</si>
  <si>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</si>
  <si>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</si>
  <si>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</si>
  <si>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</si>
  <si>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</si>
  <si>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</si>
  <si>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</si>
  <si>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</si>
  <si>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</si>
  <si>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</si>
  <si>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</si>
  <si>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</si>
  <si>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</si>
  <si>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</si>
  <si>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</si>
  <si>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</si>
  <si>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</si>
  <si>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</si>
  <si>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</si>
  <si>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</si>
  <si>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</si>
  <si>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</si>
  <si>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</si>
  <si>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</si>
  <si>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</si>
  <si>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</si>
  <si>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</si>
  <si>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</si>
  <si>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</si>
  <si>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</si>
  <si>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</si>
  <si>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</si>
  <si>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</si>
  <si>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</si>
  <si>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</si>
  <si>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</si>
  <si>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</si>
  <si>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</si>
  <si>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</si>
  <si>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</si>
  <si>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</si>
  <si>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</si>
  <si>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</si>
  <si>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</si>
  <si>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</si>
  <si>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</si>
  <si>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</si>
  <si>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</si>
  <si>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</si>
  <si>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</si>
  <si>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</si>
  <si>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</si>
  <si>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</si>
  <si>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</si>
  <si>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</si>
  <si>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</si>
  <si>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</si>
  <si>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</si>
  <si>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</si>
  <si>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</si>
  <si>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</si>
  <si>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</si>
  <si>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</si>
  <si>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</si>
  <si>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</si>
  <si>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</si>
  <si>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</si>
  <si>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</si>
  <si>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</si>
  <si>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</si>
  <si>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</si>
  <si>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</si>
  <si>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</si>
  <si>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</si>
  <si>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</si>
  <si>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</si>
  <si>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</si>
  <si>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</si>
  <si>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</si>
  <si>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</si>
  <si>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</si>
  <si>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</si>
  <si>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</si>
  <si>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</si>
  <si>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</si>
  <si>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</si>
  <si>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</si>
  <si>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</si>
  <si>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</si>
  <si>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</si>
  <si>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</si>
  <si>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</si>
  <si>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</si>
  <si>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</si>
  <si>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</si>
  <si>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</si>
  <si>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</si>
  <si>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</si>
  <si>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</si>
  <si>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</si>
  <si>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</si>
  <si>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</si>
  <si>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</si>
  <si>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</si>
  <si>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</si>
  <si>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</si>
  <si>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</si>
  <si>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</si>
  <si>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</si>
  <si>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</si>
  <si>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</si>
  <si>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</si>
  <si>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</si>
  <si>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</si>
  <si>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</si>
  <si>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</si>
  <si>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</si>
  <si>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</si>
  <si>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</si>
  <si>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</si>
  <si>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</si>
  <si>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</si>
  <si>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</si>
  <si>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</si>
  <si>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</si>
  <si>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</si>
  <si>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</si>
  <si>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1.33</t>
  </si>
  <si>
    <t>▲ 1.70</t>
  </si>
  <si>
    <t>▲ 0.38</t>
  </si>
  <si>
    <t>水道事業会計</t>
  </si>
  <si>
    <t>一般会計</t>
  </si>
  <si>
    <t>国民健康保険特別会計</t>
  </si>
  <si>
    <t>下水道事業会計</t>
  </si>
  <si>
    <t>介護保険特別会計</t>
  </si>
  <si>
    <t>簡易水道事業特別会計</t>
  </si>
  <si>
    <t>後期高齢者医療特別会計</t>
  </si>
  <si>
    <t>介護保険介護サービス事業特別会計</t>
  </si>
  <si>
    <t>その他会計（赤字）</t>
  </si>
  <si>
    <t>その他会計（黒字）</t>
  </si>
  <si>
    <t>公益財団法人　滝沢市体育協会</t>
    <rPh sb="0" eb="2">
      <t>コウエキ</t>
    </rPh>
    <rPh sb="2" eb="4">
      <t>ザイダン</t>
    </rPh>
    <rPh sb="4" eb="6">
      <t>ホウジン</t>
    </rPh>
    <rPh sb="7" eb="9">
      <t>タキザワ</t>
    </rPh>
    <rPh sb="9" eb="10">
      <t>シ</t>
    </rPh>
    <rPh sb="10" eb="12">
      <t>タイイク</t>
    </rPh>
    <rPh sb="12" eb="14">
      <t>キョウカイ</t>
    </rPh>
    <phoneticPr fontId="2"/>
  </si>
  <si>
    <t>－</t>
  </si>
  <si>
    <t>盛岡地区広域消防組合</t>
    <rPh sb="0" eb="2">
      <t>モリオカ</t>
    </rPh>
    <rPh sb="2" eb="4">
      <t>チク</t>
    </rPh>
    <rPh sb="4" eb="6">
      <t>コウイキ</t>
    </rPh>
    <rPh sb="6" eb="8">
      <t>ショウボウ</t>
    </rPh>
    <rPh sb="8" eb="10">
      <t>クミアイ</t>
    </rPh>
    <phoneticPr fontId="30"/>
  </si>
  <si>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30"/>
  </si>
  <si>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0"/>
  </si>
  <si>
    <t>盛岡地区衛生処理組合</t>
    <rPh sb="0" eb="2">
      <t>モリオカ</t>
    </rPh>
    <rPh sb="2" eb="4">
      <t>チク</t>
    </rPh>
    <rPh sb="4" eb="6">
      <t>エイセイ</t>
    </rPh>
    <rPh sb="6" eb="8">
      <t>ショリ</t>
    </rPh>
    <rPh sb="8" eb="10">
      <t>クミアイ</t>
    </rPh>
    <phoneticPr fontId="30"/>
  </si>
  <si>
    <t>岩手県後期高齢者医療広域連合（一般会計）</t>
    <rPh sb="0" eb="3">
      <t>イワテケン</t>
    </rPh>
    <rPh sb="3" eb="5">
      <t>コウキ</t>
    </rPh>
    <rPh sb="5" eb="8">
      <t>コウレイシャ</t>
    </rPh>
    <rPh sb="8" eb="10">
      <t>イリョウ</t>
    </rPh>
    <rPh sb="10" eb="12">
      <t>コウイキ</t>
    </rPh>
    <rPh sb="12" eb="14">
      <t>レンゴウ</t>
    </rPh>
    <phoneticPr fontId="30"/>
  </si>
  <si>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</si>
  <si>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滝沢・雫石環境組合</t>
    <rPh sb="0" eb="2">
      <t>タキザワ</t>
    </rPh>
    <rPh sb="3" eb="5">
      <t>シズクイシ</t>
    </rPh>
    <rPh sb="5" eb="7">
      <t>カンキョウ</t>
    </rPh>
    <rPh sb="7" eb="9">
      <t>クミアイ</t>
    </rPh>
    <phoneticPr fontId="30"/>
  </si>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</sst>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63956</c:v>
                </c:pt>
                <c:pt idx="2">
                  <c:v>66255</c:v>
                </c:pt>
                <c:pt idx="3">
                  <c:v>47278</c:v>
                </c:pt>
                <c:pt idx="4">
                  <c:v>44504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30104</c:v>
                </c:pt>
                <c:pt idx="1">
                  <c:v>54799</c:v>
                </c:pt>
                <c:pt idx="2">
                  <c:v>44541</c:v>
                </c:pt>
                <c:pt idx="3">
                  <c:v>51751</c:v>
                </c:pt>
                <c:pt idx="4">
                  <c:v>74989</c:v>
                </c:pt>
              </c:numCache>
            </c:numRef>
          </c:val>
          <c:smooth val="0"/>
        </c:ser>
        <c:dLbls>
          <c:showLegendKey val="0"/>
          <c:showVal val="0"/>
          <c:showCatName val="0"/>
          <c:showSerName val="0"/>
          <c:showPercent val="0"/>
          <c:showBubbleSize val="0"/>
        </c:dLbls>
        <c:marker val="1"/>
        <c:smooth val="0"/>
        <c:axId val="98172928"/>
        <c:axId val="98174848"/>
      </c:lineChart>
      <c:catAx>
        <c:axId val="9817292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174848"/>
        <c:crosses val="autoZero"/>
        <c:auto val="1"/>
        <c:lblAlgn val="ctr"/>
        <c:lblOffset val="100"/>
        <c:tickLblSkip val="1"/>
        <c:tickMarkSkip val="1"/>
        <c:noMultiLvlLbl val="0"/>
      </c:catAx>
      <c:valAx>
        <c:axId val="9817484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172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3.59</c:v>
                </c:pt>
                <c:pt idx="1">
                  <c:v>3.63</c:v>
                </c:pt>
                <c:pt idx="2">
                  <c:v>3.88</c:v>
                </c:pt>
                <c:pt idx="3">
                  <c:v>3.33</c:v>
                </c:pt>
                <c:pt idx="4">
                  <c:v>2.95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15.61</c:v>
                </c:pt>
                <c:pt idx="1">
                  <c:v>13.94</c:v>
                </c:pt>
                <c:pt idx="2">
                  <c:v>11.27</c:v>
                </c:pt>
                <c:pt idx="3">
                  <c:v>11.16</c:v>
                </c:pt>
                <c:pt idx="4">
                  <c:v>11.99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9236864"/>
        <c:axId val="99239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c:v>
                </c:pt>
                <c:pt idx="1">
                  <c:v>-1.33</c:v>
                </c:pt>
                <c:pt idx="2">
                  <c:v>-1.7</c:v>
                </c:pt>
                <c:pt idx="3">
                  <c:v>-0.38</c:v>
                </c:pt>
                <c:pt idx="4">
                  <c:v>0.45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9236864"/>
        <c:axId val="99239040"/>
      </c:lineChart>
      <c:catAx>
        <c:axId val="99236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9239040"/>
        <c:crosses val="autoZero"/>
        <c:auto val="1"/>
        <c:lblAlgn val="ctr"/>
        <c:lblOffset val="100"/>
        <c:tickLblSkip val="1"/>
        <c:tickMarkSkip val="1"/>
        <c:noMultiLvlLbl val="0"/>
      </c:catAx>
      <c:valAx>
        <c:axId val="99239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236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0.13</c:v>
                </c:pt>
                <c:pt idx="2">
                  <c:v>#N/A</c:v>
                </c:pt>
                <c:pt idx="3">
                  <c:v>0.96</c:v>
                </c:pt>
                <c:pt idx="4">
                  <c:v>#N/A</c:v>
                </c:pt>
                <c:pt idx="5">
                  <c:v>0.19</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介護保険介護サービス事業特別会計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0.02</c:v>
                </c:pt>
                <c:pt idx="4">
                  <c:v>#N/A</c:v>
                </c:pt>
                <c:pt idx="5">
                  <c:v>0.04</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0.42</c:v>
                </c:pt>
                <c:pt idx="4">
                  <c:v>#N/A</c:v>
                </c:pt>
                <c:pt idx="5">
                  <c:v>0.01</c:v>
                </c:pt>
                <c:pt idx="6">
                  <c:v>#N/A</c:v>
                </c:pt>
                <c:pt idx="7">
                  <c:v>2.94</c:v>
                </c:pt>
                <c:pt idx="8">
                  <c:v>#N/A</c:v>
                </c:pt>
                <c:pt idx="9">
                  <c:v>0.05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0.32</c:v>
                </c:pt>
                <c:pt idx="2">
                  <c:v>#N/A</c:v>
                </c:pt>
                <c:pt idx="3">
                  <c:v>0.82</c:v>
                </c:pt>
                <c:pt idx="4">
                  <c:v>#N/A</c:v>
                </c:pt>
                <c:pt idx="5">
                  <c:v>0.64</c:v>
                </c:pt>
                <c:pt idx="6">
                  <c:v>#N/A</c:v>
                </c:pt>
                <c:pt idx="7">
                  <c:v>0.54</c:v>
                </c:pt>
                <c:pt idx="8">
                  <c:v>#N/A</c:v>
                </c:pt>
                <c:pt idx="9">
                  <c:v>0.55000000000000004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0.8</c:v>
                </c:pt>
                <c:pt idx="8">
                  <c:v>#N/A</c:v>
                </c:pt>
                <c:pt idx="9">
                  <c:v>0.56000000000000005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2.75</c:v>
                </c:pt>
                <c:pt idx="2">
                  <c:v>#N/A</c:v>
                </c:pt>
                <c:pt idx="3">
                  <c:v>5.23</c:v>
                </c:pt>
                <c:pt idx="4">
                  <c:v>#N/A</c:v>
                </c:pt>
                <c:pt idx="5">
                  <c:v>3.23</c:v>
                </c:pt>
                <c:pt idx="6">
                  <c:v>#N/A</c:v>
                </c:pt>
                <c:pt idx="7">
                  <c:v>1.4</c:v>
                </c:pt>
                <c:pt idx="8">
                  <c:v>#N/A</c:v>
                </c:pt>
                <c:pt idx="9">
                  <c:v>2.74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3.59</c:v>
                </c:pt>
                <c:pt idx="2">
                  <c:v>#N/A</c:v>
                </c:pt>
                <c:pt idx="3">
                  <c:v>3.63</c:v>
                </c:pt>
                <c:pt idx="4">
                  <c:v>#N/A</c:v>
                </c:pt>
                <c:pt idx="5">
                  <c:v>3.87</c:v>
                </c:pt>
                <c:pt idx="6">
                  <c:v>#N/A</c:v>
                </c:pt>
                <c:pt idx="7">
                  <c:v>3.33</c:v>
                </c:pt>
                <c:pt idx="8">
                  <c:v>#N/A</c:v>
                </c:pt>
                <c:pt idx="9">
                  <c:v>2.94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8.02</c:v>
                </c:pt>
                <c:pt idx="2">
                  <c:v>#N/A</c:v>
                </c:pt>
                <c:pt idx="3">
                  <c:v>8.58</c:v>
                </c:pt>
                <c:pt idx="4">
                  <c:v>#N/A</c:v>
                </c:pt>
                <c:pt idx="5">
                  <c:v>7.76</c:v>
                </c:pt>
                <c:pt idx="6">
                  <c:v>#N/A</c:v>
                </c:pt>
                <c:pt idx="7">
                  <c:v>7.96</c:v>
                </c:pt>
                <c:pt idx="8">
                  <c:v>#N/A</c:v>
                </c:pt>
                <c:pt idx="9">
                  <c:v>8.7799999999999994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88023808"/>
        <c:axId val="88025344"/>
      </c:barChart>
      <c:catAx>
        <c:axId val="88023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025344"/>
        <c:crosses val="autoZero"/>
        <c:auto val="1"/>
        <c:lblAlgn val="ctr"/>
        <c:lblOffset val="100"/>
        <c:tickLblSkip val="1"/>
        <c:tickMarkSkip val="1"/>
        <c:noMultiLvlLbl val="0"/>
      </c:catAx>
      <c:valAx>
        <c:axId val="88025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023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1361</c:v>
                </c:pt>
                <c:pt idx="5">
                  <c:v>1358</c:v>
                </c:pt>
                <c:pt idx="8">
                  <c:v>1397</c:v>
                </c:pt>
                <c:pt idx="11">
                  <c:v>1328</c:v>
                </c:pt>
                <c:pt idx="14">
                  <c:v>1314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423</c:v>
                </c:pt>
                <c:pt idx="3">
                  <c:v>427</c:v>
                </c:pt>
                <c:pt idx="6">
                  <c:v>415</c:v>
                </c:pt>
                <c:pt idx="9">
                  <c:v>424</c:v>
                </c:pt>
                <c:pt idx="12">
                  <c:v>403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189</c:v>
                </c:pt>
                <c:pt idx="3">
                  <c:v>248</c:v>
                </c:pt>
                <c:pt idx="6">
                  <c:v>311</c:v>
                </c:pt>
                <c:pt idx="9">
                  <c:v>309</c:v>
                </c:pt>
                <c:pt idx="12">
                  <c:v>335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1240</c:v>
                </c:pt>
                <c:pt idx="3">
                  <c:v>1235</c:v>
                </c:pt>
                <c:pt idx="6">
                  <c:v>1255</c:v>
                </c:pt>
                <c:pt idx="9">
                  <c:v>1268</c:v>
                </c:pt>
                <c:pt idx="12">
                  <c:v>1344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5213952"/>
        <c:axId val="105215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492</c:v>
                </c:pt>
                <c:pt idx="2">
                  <c:v>#N/A</c:v>
                </c:pt>
                <c:pt idx="3">
                  <c:v>#N/A</c:v>
                </c:pt>
                <c:pt idx="4">
                  <c:v>553</c:v>
                </c:pt>
                <c:pt idx="5">
                  <c:v>#N/A</c:v>
                </c:pt>
                <c:pt idx="6">
                  <c:v>#N/A</c:v>
                </c:pt>
                <c:pt idx="7">
                  <c:v>584</c:v>
                </c:pt>
                <c:pt idx="8">
                  <c:v>#N/A</c:v>
                </c:pt>
                <c:pt idx="9">
                  <c:v>#N/A</c:v>
                </c:pt>
                <c:pt idx="10">
                  <c:v>673</c:v>
                </c:pt>
                <c:pt idx="11">
                  <c:v>#N/A</c:v>
                </c:pt>
                <c:pt idx="12">
                  <c:v>#N/A</c:v>
                </c:pt>
                <c:pt idx="13">
                  <c:v>768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5213952"/>
        <c:axId val="105215872"/>
      </c:lineChart>
      <c:catAx>
        <c:axId val="105213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215872"/>
        <c:crosses val="autoZero"/>
        <c:auto val="1"/>
        <c:lblAlgn val="ctr"/>
        <c:lblOffset val="100"/>
        <c:tickLblSkip val="1"/>
        <c:tickMarkSkip val="1"/>
        <c:noMultiLvlLbl val="0"/>
      </c:catAx>
      <c:valAx>
        <c:axId val="105215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213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14233</c:v>
                </c:pt>
                <c:pt idx="5">
                  <c:v>14749</c:v>
                </c:pt>
                <c:pt idx="8">
                  <c:v>14174</c:v>
                </c:pt>
                <c:pt idx="11">
                  <c:v>14919</c:v>
                </c:pt>
                <c:pt idx="14">
                  <c:v>14672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c:v>
                </c:pt>
                <c:pt idx="5">
                  <c:v>9</c:v>
                </c:pt>
                <c:pt idx="8">
                  <c:v>3</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2497</c:v>
                </c:pt>
                <c:pt idx="5">
                  <c:v>2147</c:v>
                </c:pt>
                <c:pt idx="8">
                  <c:v>2116</c:v>
                </c:pt>
                <c:pt idx="11">
                  <c:v>1842</c:v>
                </c:pt>
                <c:pt idx="14">
                  <c:v>2336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1656</c:v>
                </c:pt>
                <c:pt idx="3">
                  <c:v>1629</c:v>
                </c:pt>
                <c:pt idx="6">
                  <c:v>1482</c:v>
                </c:pt>
                <c:pt idx="9">
                  <c:v>1424</c:v>
                </c:pt>
                <c:pt idx="12">
                  <c:v>1443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1958</c:v>
                </c:pt>
                <c:pt idx="3">
                  <c:v>1564</c:v>
                </c:pt>
                <c:pt idx="6">
                  <c:v>1252</c:v>
                </c:pt>
                <c:pt idx="9">
                  <c:v>1051</c:v>
                </c:pt>
                <c:pt idx="12">
                  <c:v>754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3312</c:v>
                </c:pt>
                <c:pt idx="3">
                  <c:v>3230</c:v>
                </c:pt>
                <c:pt idx="6">
                  <c:v>3267</c:v>
                </c:pt>
                <c:pt idx="9">
                  <c:v>3846</c:v>
                </c:pt>
                <c:pt idx="12">
                  <c:v>4088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13598</c:v>
                </c:pt>
                <c:pt idx="3">
                  <c:v>14422</c:v>
                </c:pt>
                <c:pt idx="6">
                  <c:v>14903</c:v>
                </c:pt>
                <c:pt idx="9">
                  <c:v>15848</c:v>
                </c:pt>
                <c:pt idx="12">
                  <c:v>17202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5552512"/>
        <c:axId val="105571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3780</c:v>
                </c:pt>
                <c:pt idx="2">
                  <c:v>#N/A</c:v>
                </c:pt>
                <c:pt idx="3">
                  <c:v>#N/A</c:v>
                </c:pt>
                <c:pt idx="4">
                  <c:v>3939</c:v>
                </c:pt>
                <c:pt idx="5">
                  <c:v>#N/A</c:v>
                </c:pt>
                <c:pt idx="6">
                  <c:v>#N/A</c:v>
                </c:pt>
                <c:pt idx="7">
                  <c:v>4612</c:v>
                </c:pt>
                <c:pt idx="8">
                  <c:v>#N/A</c:v>
                </c:pt>
                <c:pt idx="9">
                  <c:v>#N/A</c:v>
                </c:pt>
                <c:pt idx="10">
                  <c:v>5407</c:v>
                </c:pt>
                <c:pt idx="11">
                  <c:v>#N/A</c:v>
                </c:pt>
                <c:pt idx="12">
                  <c:v>#N/A</c:v>
                </c:pt>
                <c:pt idx="13">
                  <c:v>6479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5552512"/>
        <c:axId val="105571072"/>
      </c:lineChart>
      <c:catAx>
        <c:axId val="105552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5571072"/>
        <c:crosses val="autoZero"/>
        <c:auto val="1"/>
        <c:lblAlgn val="ctr"/>
        <c:lblOffset val="100"/>
        <c:tickLblSkip val="1"/>
        <c:tickMarkSkip val="1"/>
        <c:noMultiLvlLbl val="0"/>
      </c:catAx>
      <c:valAx>
        <c:axId val="105571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552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実質公債費比率は３ヵ年平均で</a:t>
          </a:r>
          <a:r>
            <a:rPr lang="ja-JP" altLang="en-US" sz="1100" b="0" i="0" baseline="0">
              <a:solidFill>
                <a:schemeClr val="dk1"/>
              </a:solidFill>
              <a:effectLst/>
              <a:latin typeface="+mn-lt"/>
              <a:ea typeface="+mn-ea"/>
              <a:cs typeface="+mn-cs"/>
            </a:rPr>
            <a:t>７．５</a:t>
          </a:r>
          <a:r>
            <a:rPr lang="ja-JP" altLang="ja-JP" sz="1100" b="0" i="0" baseline="0">
              <a:solidFill>
                <a:schemeClr val="dk1"/>
              </a:solidFill>
              <a:effectLst/>
              <a:latin typeface="+mn-lt"/>
              <a:ea typeface="+mn-ea"/>
              <a:cs typeface="+mn-cs"/>
            </a:rPr>
            <a:t>％となっており、</a:t>
          </a:r>
          <a:r>
            <a:rPr lang="ja-JP" altLang="en-US" sz="1100" b="0" i="0" baseline="0">
              <a:solidFill>
                <a:schemeClr val="dk1"/>
              </a:solidFill>
              <a:effectLst/>
              <a:latin typeface="+mn-lt"/>
              <a:ea typeface="+mn-ea"/>
              <a:cs typeface="+mn-cs"/>
            </a:rPr>
            <a:t>上昇</a:t>
          </a:r>
          <a:r>
            <a:rPr lang="ja-JP" altLang="ja-JP" sz="1100" b="0" i="0" baseline="0">
              <a:solidFill>
                <a:schemeClr val="dk1"/>
              </a:solidFill>
              <a:effectLst/>
              <a:latin typeface="+mn-lt"/>
              <a:ea typeface="+mn-ea"/>
              <a:cs typeface="+mn-cs"/>
            </a:rPr>
            <a:t>傾向となっている。その要因としては、地方債の新規発行に際しても臨時財政対策債などの普通交付税における基準財政需要額に算入される地方債を発行していること</a:t>
          </a:r>
          <a:r>
            <a:rPr lang="ja-JP" altLang="en-US" sz="1100" b="0" i="0" baseline="0">
              <a:solidFill>
                <a:schemeClr val="dk1"/>
              </a:solidFill>
              <a:effectLst/>
              <a:latin typeface="+mn-lt"/>
              <a:ea typeface="+mn-ea"/>
              <a:cs typeface="+mn-cs"/>
            </a:rPr>
            <a:t>に努めるも起債が大きいところによる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今後は</a:t>
          </a:r>
          <a:r>
            <a:rPr lang="ja-JP" altLang="en-US" sz="1100" b="0" i="0" baseline="0">
              <a:solidFill>
                <a:schemeClr val="dk1"/>
              </a:solidFill>
              <a:effectLst/>
              <a:latin typeface="+mn-lt"/>
              <a:ea typeface="+mn-ea"/>
              <a:cs typeface="+mn-cs"/>
            </a:rPr>
            <a:t>、更に</a:t>
          </a:r>
          <a:r>
            <a:rPr lang="ja-JP" altLang="ja-JP" sz="1100" b="0" i="0" baseline="0">
              <a:solidFill>
                <a:schemeClr val="dk1"/>
              </a:solidFill>
              <a:effectLst/>
              <a:latin typeface="+mn-lt"/>
              <a:ea typeface="+mn-ea"/>
              <a:cs typeface="+mn-cs"/>
            </a:rPr>
            <a:t>大型建設事業の実施により、地方債の新規発行の増加が見込まれることから、プライマリーバランス及び投資的経費の状況を考慮しつつ、実質公債費比率の上昇の抑制に努める。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将来負担比率は</a:t>
          </a:r>
          <a:r>
            <a:rPr lang="ja-JP" altLang="en-US" sz="1100" b="0" i="0" baseline="0">
              <a:solidFill>
                <a:schemeClr val="dk1"/>
              </a:solidFill>
              <a:effectLst/>
              <a:latin typeface="+mn-lt"/>
              <a:ea typeface="+mn-ea"/>
              <a:cs typeface="+mn-cs"/>
            </a:rPr>
            <a:t>７１．８</a:t>
          </a:r>
          <a:r>
            <a:rPr lang="ja-JP" altLang="ja-JP" sz="1100" b="0" i="0" baseline="0">
              <a:solidFill>
                <a:schemeClr val="dk1"/>
              </a:solidFill>
              <a:effectLst/>
              <a:latin typeface="+mn-lt"/>
              <a:ea typeface="+mn-ea"/>
              <a:cs typeface="+mn-cs"/>
            </a:rPr>
            <a:t>％と前年度と比べ</a:t>
          </a:r>
          <a:r>
            <a:rPr lang="ja-JP" altLang="en-US" sz="1100" b="0" i="0" baseline="0">
              <a:solidFill>
                <a:schemeClr val="dk1"/>
              </a:solidFill>
              <a:effectLst/>
              <a:latin typeface="+mn-lt"/>
              <a:ea typeface="+mn-ea"/>
              <a:cs typeface="+mn-cs"/>
            </a:rPr>
            <a:t>１１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ポイント上昇</a:t>
          </a:r>
          <a:r>
            <a:rPr lang="ja-JP" altLang="en-US" sz="1100" b="0" i="0" baseline="0">
              <a:solidFill>
                <a:schemeClr val="dk1"/>
              </a:solidFill>
              <a:effectLst/>
              <a:latin typeface="+mn-lt"/>
              <a:ea typeface="+mn-ea"/>
              <a:cs typeface="+mn-cs"/>
            </a:rPr>
            <a:t>した</a:t>
          </a:r>
          <a:r>
            <a:rPr lang="ja-JP" altLang="ja-JP" sz="1100" b="0" i="0" baseline="0">
              <a:solidFill>
                <a:schemeClr val="dk1"/>
              </a:solidFill>
              <a:effectLst/>
              <a:latin typeface="+mn-lt"/>
              <a:ea typeface="+mn-ea"/>
              <a:cs typeface="+mn-cs"/>
            </a:rPr>
            <a:t>。その要因としては、組合等負担金見込額について、一部事務組合の地方債償還額のピークが過ぎたことより減少</a:t>
          </a:r>
          <a:r>
            <a:rPr lang="ja-JP" altLang="en-US" sz="1100" b="0" i="0" baseline="0">
              <a:solidFill>
                <a:schemeClr val="dk1"/>
              </a:solidFill>
              <a:effectLst/>
              <a:latin typeface="+mn-lt"/>
              <a:ea typeface="+mn-ea"/>
              <a:cs typeface="+mn-cs"/>
            </a:rPr>
            <a:t>するも、大型事業の実施による地方債の増、企業債への基準内繰出しの増による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今後は</a:t>
          </a:r>
          <a:r>
            <a:rPr lang="ja-JP" altLang="en-US" sz="1100" b="0" i="0" baseline="0">
              <a:solidFill>
                <a:schemeClr val="dk1"/>
              </a:solidFill>
              <a:effectLst/>
              <a:latin typeface="+mn-lt"/>
              <a:ea typeface="+mn-ea"/>
              <a:cs typeface="+mn-cs"/>
            </a:rPr>
            <a:t>、更に</a:t>
          </a:r>
          <a:r>
            <a:rPr lang="ja-JP" altLang="ja-JP" sz="1100" b="0" i="0" baseline="0">
              <a:solidFill>
                <a:schemeClr val="dk1"/>
              </a:solidFill>
              <a:effectLst/>
              <a:latin typeface="+mn-lt"/>
              <a:ea typeface="+mn-ea"/>
              <a:cs typeface="+mn-cs"/>
            </a:rPr>
            <a:t>大型建設事業の実施による地方債の新規発行により、将来負担比率の上昇が見込まれることから、比率の推移を注視し、プライマリーバランスを考慮した地方債の新規発行に努め、基金についても現在の減少傾向の改善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岩手県滝沢市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55,246
55,110
182.46
20,530,676
20,208,598
304,669
10,331,858
17,201,715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71.8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平成</a:t>
          </a:r>
          <a:r>
            <a:rPr lang="ja-JP" altLang="en-US" sz="1100" b="0" i="0">
              <a:solidFill>
                <a:schemeClr val="dk1"/>
              </a:solidFill>
              <a:effectLst/>
              <a:latin typeface="+mn-lt"/>
              <a:ea typeface="+mn-ea"/>
              <a:cs typeface="+mn-cs"/>
            </a:rPr>
            <a:t>２７</a:t>
          </a:r>
          <a:r>
            <a:rPr lang="ja-JP" altLang="ja-JP" sz="1100" b="0" i="0">
              <a:solidFill>
                <a:schemeClr val="dk1"/>
              </a:solidFill>
              <a:effectLst/>
              <a:latin typeface="+mn-lt"/>
              <a:ea typeface="+mn-ea"/>
              <a:cs typeface="+mn-cs"/>
            </a:rPr>
            <a:t>年度</a:t>
          </a:r>
          <a:r>
            <a:rPr lang="ja-JP" altLang="en-US" sz="1100" b="0" i="0">
              <a:solidFill>
                <a:schemeClr val="dk1"/>
              </a:solidFill>
              <a:effectLst/>
              <a:latin typeface="+mn-lt"/>
              <a:ea typeface="+mn-ea"/>
              <a:cs typeface="+mn-cs"/>
            </a:rPr>
            <a:t>から０．１ポイント増加し</a:t>
          </a:r>
          <a:r>
            <a:rPr lang="ja-JP" altLang="ja-JP" sz="1100" b="0" i="0">
              <a:solidFill>
                <a:schemeClr val="dk1"/>
              </a:solidFill>
              <a:effectLst/>
              <a:latin typeface="+mn-lt"/>
              <a:ea typeface="+mn-ea"/>
              <a:cs typeface="+mn-cs"/>
            </a:rPr>
            <a:t>、類似団体平均を０．１５ポイント下回っている。</a:t>
          </a:r>
          <a:endParaRPr lang="ja-JP" altLang="ja-JP" sz="1400">
            <a:effectLst/>
          </a:endParaRPr>
        </a:p>
        <a:p>
          <a:pPr rtl="0"/>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平成２７年度から取り組み始めた財政構造改革を推進し、更なる自主財源の拡大</a:t>
          </a:r>
          <a:r>
            <a:rPr lang="ja-JP" altLang="en-US" sz="1100">
              <a:solidFill>
                <a:schemeClr val="dk1"/>
              </a:solidFill>
              <a:effectLst/>
              <a:latin typeface="+mn-lt"/>
              <a:ea typeface="+mn-ea"/>
              <a:cs typeface="+mn-cs"/>
            </a:rPr>
            <a:t>、手数料の見直し</a:t>
          </a:r>
          <a:r>
            <a:rPr lang="ja-JP" altLang="ja-JP" sz="1100">
              <a:solidFill>
                <a:schemeClr val="dk1"/>
              </a:solidFill>
              <a:effectLst/>
              <a:latin typeface="+mn-lt"/>
              <a:ea typeface="+mn-ea"/>
              <a:cs typeface="+mn-cs"/>
            </a:rPr>
            <a:t>、事業の厳選及びサービスと負担の在り方の検討に取り組み、持続性のある財政構造への転換を図る。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97790</xdr:rowOff>
    </xdr:from>
    <xdr:to>
      <xdr:col>7</xdr:col>
      <xdr:colOff>152400</xdr:colOff>
      <xdr:row>42</xdr:row>
      <xdr:rowOff>121920</xdr:rowOff>
    </xdr:to>
    <xdr:cxnSp macro="">
      <xdr:nvCxnSpPr>
        <xdr:cNvPr id="66" name="直線コネクタ 65"/>
        <xdr:cNvCxnSpPr/>
      </xdr:nvCxnSpPr>
      <xdr:spPr>
        <a:xfrm flipV="1">
          <a:off x="4114800" y="72986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121920</xdr:rowOff>
    </xdr:from>
    <xdr:to>
      <xdr:col>6</xdr:col>
      <xdr:colOff>0</xdr:colOff>
      <xdr:row>42</xdr:row>
      <xdr:rowOff>146050</xdr:rowOff>
    </xdr:to>
    <xdr:cxnSp macro="">
      <xdr:nvCxnSpPr>
        <xdr:cNvPr id="69" name="直線コネクタ 68"/>
        <xdr:cNvCxnSpPr/>
      </xdr:nvCxnSpPr>
      <xdr:spPr>
        <a:xfrm flipV="1">
          <a:off x="3225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146050</xdr:rowOff>
    </xdr:from>
    <xdr:to>
      <xdr:col>4</xdr:col>
      <xdr:colOff>482600</xdr:colOff>
      <xdr:row>42</xdr:row>
      <xdr:rowOff>146050</xdr:rowOff>
    </xdr:to>
    <xdr:cxnSp macro="">
      <xdr:nvCxnSpPr>
        <xdr:cNvPr id="72" name="直線コネクタ 71"/>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42</xdr:row>
      <xdr:rowOff>170180</xdr:rowOff>
    </xdr:to>
    <xdr:cxnSp macro="">
      <xdr:nvCxnSpPr>
        <xdr:cNvPr id="75" name="直線コネクタ 74"/>
        <xdr:cNvCxnSpPr/>
      </xdr:nvCxnSpPr>
      <xdr:spPr>
        <a:xfrm flipV="1">
          <a:off x="1447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13987</xdr:rowOff>
    </xdr:from>
    <xdr:ext cx="762000" cy="259045"/>
    <xdr:sp macro="" textlink="">
      <xdr:nvSpPr>
        <xdr:cNvPr id="79" name="テキスト ボックス 78"/>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46990</xdr:rowOff>
    </xdr:from>
    <xdr:to>
      <xdr:col>7</xdr:col>
      <xdr:colOff>203200</xdr:colOff>
      <xdr:row>42</xdr:row>
      <xdr:rowOff>148590</xdr:rowOff>
    </xdr:to>
    <xdr:sp macro="" textlink="">
      <xdr:nvSpPr>
        <xdr:cNvPr id="85" name="円/楕円 84"/>
        <xdr:cNvSpPr/>
      </xdr:nvSpPr>
      <xdr:spPr>
        <a:xfrm>
          <a:off x="4902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19067</xdr:rowOff>
    </xdr:from>
    <xdr:ext cx="762000" cy="259045"/>
    <xdr:sp macro="" textlink="">
      <xdr:nvSpPr>
        <xdr:cNvPr id="86" name="財政力該当値テキスト"/>
        <xdr:cNvSpPr txBox="1"/>
      </xdr:nvSpPr>
      <xdr:spPr>
        <a:xfrm>
          <a:off x="5041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71120</xdr:rowOff>
    </xdr:from>
    <xdr:to>
      <xdr:col>6</xdr:col>
      <xdr:colOff>50800</xdr:colOff>
      <xdr:row>43</xdr:row>
      <xdr:rowOff>1270</xdr:rowOff>
    </xdr:to>
    <xdr:sp macro="" textlink="">
      <xdr:nvSpPr>
        <xdr:cNvPr id="87" name="円/楕円 86"/>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157497</xdr:rowOff>
    </xdr:from>
    <xdr:ext cx="736600" cy="259045"/>
    <xdr:sp macro="" textlink="">
      <xdr:nvSpPr>
        <xdr:cNvPr id="88" name="テキスト ボックス 87"/>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89" name="円/楕円 88"/>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90" name="テキスト ボックス 89"/>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95250</xdr:rowOff>
    </xdr:from>
    <xdr:to>
      <xdr:col>3</xdr:col>
      <xdr:colOff>330200</xdr:colOff>
      <xdr:row>43</xdr:row>
      <xdr:rowOff>25400</xdr:rowOff>
    </xdr:to>
    <xdr:sp macro="" textlink="">
      <xdr:nvSpPr>
        <xdr:cNvPr id="91" name="円/楕円 90"/>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92" name="テキスト ボックス 91"/>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119380</xdr:rowOff>
    </xdr:from>
    <xdr:to>
      <xdr:col>2</xdr:col>
      <xdr:colOff>127000</xdr:colOff>
      <xdr:row>43</xdr:row>
      <xdr:rowOff>49530</xdr:rowOff>
    </xdr:to>
    <xdr:sp macro="" textlink="">
      <xdr:nvSpPr>
        <xdr:cNvPr id="93" name="円/楕円 92"/>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34307</xdr:rowOff>
    </xdr:from>
    <xdr:ext cx="762000" cy="259045"/>
    <xdr:sp macro="" textlink="">
      <xdr:nvSpPr>
        <xdr:cNvPr id="94" name="テキスト ボックス 93"/>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前年度より</a:t>
          </a:r>
          <a:r>
            <a:rPr lang="ja-JP" altLang="en-US" sz="1100" b="0" i="0" baseline="0">
              <a:solidFill>
                <a:schemeClr val="dk1"/>
              </a:solidFill>
              <a:effectLst/>
              <a:latin typeface="+mn-lt"/>
              <a:ea typeface="+mn-ea"/>
              <a:cs typeface="+mn-cs"/>
            </a:rPr>
            <a:t>０．３</a:t>
          </a:r>
          <a:r>
            <a:rPr lang="ja-JP" altLang="ja-JP" sz="1100" b="0" i="0" baseline="0">
              <a:solidFill>
                <a:schemeClr val="dk1"/>
              </a:solidFill>
              <a:effectLst/>
              <a:latin typeface="+mn-lt"/>
              <a:ea typeface="+mn-ea"/>
              <a:cs typeface="+mn-cs"/>
            </a:rPr>
            <a:t>ポイント増加し、類似団体平均を</a:t>
          </a:r>
          <a:r>
            <a:rPr lang="ja-JP" altLang="en-US" sz="1100" b="0" i="0" baseline="0">
              <a:solidFill>
                <a:schemeClr val="dk1"/>
              </a:solidFill>
              <a:effectLst/>
              <a:latin typeface="+mn-lt"/>
              <a:ea typeface="+mn-ea"/>
              <a:cs typeface="+mn-cs"/>
            </a:rPr>
            <a:t>１．３</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回る９２．</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増加要因は、平成２６年１月１日付市制移行に伴う基準財政需要額の増による普通交付税の増、及び震災後の地域経済の回復が順調に推移していることによる市税収入の増などにより歳入は増加したが、それを上回って、</a:t>
          </a:r>
          <a:r>
            <a:rPr lang="ja-JP" altLang="en-US" sz="1100" b="0" i="0" baseline="0">
              <a:solidFill>
                <a:schemeClr val="dk1"/>
              </a:solidFill>
              <a:effectLst/>
              <a:latin typeface="+mn-lt"/>
              <a:ea typeface="+mn-ea"/>
              <a:cs typeface="+mn-cs"/>
            </a:rPr>
            <a:t>一</a:t>
          </a:r>
          <a:r>
            <a:rPr lang="ja-JP" altLang="ja-JP" sz="1100" b="0" i="0" baseline="0">
              <a:solidFill>
                <a:schemeClr val="dk1"/>
              </a:solidFill>
              <a:effectLst/>
              <a:latin typeface="+mn-lt"/>
              <a:ea typeface="+mn-ea"/>
              <a:cs typeface="+mn-cs"/>
            </a:rPr>
            <a:t>昨年度から生活保護事業や児童扶養手当給付事業が通年化したこと等による扶助費の増、及び公債費など歳出が増加したことによる。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財政構造改革を推進し、事業の優先度を精査し、義務的経費の削減を図り、プライマリーバランスの黒字化を基本とした公債費の削減に努める。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29972</xdr:rowOff>
    </xdr:from>
    <xdr:to>
      <xdr:col>7</xdr:col>
      <xdr:colOff>152400</xdr:colOff>
      <xdr:row>62</xdr:row>
      <xdr:rowOff>44450</xdr:rowOff>
    </xdr:to>
    <xdr:cxnSp macro="">
      <xdr:nvCxnSpPr>
        <xdr:cNvPr id="127" name="直線コネクタ 126"/>
        <xdr:cNvCxnSpPr/>
      </xdr:nvCxnSpPr>
      <xdr:spPr>
        <a:xfrm>
          <a:off x="4114800" y="1065987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28465</xdr:rowOff>
    </xdr:from>
    <xdr:ext cx="762000" cy="259045"/>
    <xdr:sp macro="" textlink="">
      <xdr:nvSpPr>
        <xdr:cNvPr id="128" name="財政構造の弾力性平均値テキスト"/>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104902</xdr:rowOff>
    </xdr:from>
    <xdr:to>
      <xdr:col>6</xdr:col>
      <xdr:colOff>0</xdr:colOff>
      <xdr:row>62</xdr:row>
      <xdr:rowOff>29972</xdr:rowOff>
    </xdr:to>
    <xdr:cxnSp macro="">
      <xdr:nvCxnSpPr>
        <xdr:cNvPr id="130" name="直線コネクタ 129"/>
        <xdr:cNvCxnSpPr/>
      </xdr:nvCxnSpPr>
      <xdr:spPr>
        <a:xfrm>
          <a:off x="3225800" y="1056335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32" name="テキスト ボックス 13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170180</xdr:rowOff>
    </xdr:from>
    <xdr:to>
      <xdr:col>4</xdr:col>
      <xdr:colOff>482600</xdr:colOff>
      <xdr:row>61</xdr:row>
      <xdr:rowOff>104902</xdr:rowOff>
    </xdr:to>
    <xdr:cxnSp macro="">
      <xdr:nvCxnSpPr>
        <xdr:cNvPr id="133" name="直線コネクタ 132"/>
        <xdr:cNvCxnSpPr/>
      </xdr:nvCxnSpPr>
      <xdr:spPr>
        <a:xfrm>
          <a:off x="2336800" y="1045718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2811</xdr:rowOff>
    </xdr:from>
    <xdr:ext cx="762000" cy="259045"/>
    <xdr:sp macro="" textlink="">
      <xdr:nvSpPr>
        <xdr:cNvPr id="135" name="テキスト ボックス 134"/>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44704</xdr:rowOff>
    </xdr:from>
    <xdr:to>
      <xdr:col>3</xdr:col>
      <xdr:colOff>279400</xdr:colOff>
      <xdr:row>60</xdr:row>
      <xdr:rowOff>170180</xdr:rowOff>
    </xdr:to>
    <xdr:cxnSp macro="">
      <xdr:nvCxnSpPr>
        <xdr:cNvPr id="136" name="直線コネクタ 135"/>
        <xdr:cNvCxnSpPr/>
      </xdr:nvCxnSpPr>
      <xdr:spPr>
        <a:xfrm>
          <a:off x="1447800" y="1033170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111523</xdr:rowOff>
    </xdr:from>
    <xdr:ext cx="762000" cy="259045"/>
    <xdr:sp macro="" textlink="">
      <xdr:nvSpPr>
        <xdr:cNvPr id="138" name="テキスト ボックス 137"/>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80772</xdr:rowOff>
    </xdr:from>
    <xdr:to>
      <xdr:col>2</xdr:col>
      <xdr:colOff>127000</xdr:colOff>
      <xdr:row>61</xdr:row>
      <xdr:rowOff>10922</xdr:rowOff>
    </xdr:to>
    <xdr:sp macro="" textlink="">
      <xdr:nvSpPr>
        <xdr:cNvPr id="139" name="フローチャート : 判断 138"/>
        <xdr:cNvSpPr/>
      </xdr:nvSpPr>
      <xdr:spPr>
        <a:xfrm>
          <a:off x="1397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167149</xdr:rowOff>
    </xdr:from>
    <xdr:ext cx="762000" cy="259045"/>
    <xdr:sp macro="" textlink="">
      <xdr:nvSpPr>
        <xdr:cNvPr id="140" name="テキスト ボックス 139"/>
        <xdr:cNvSpPr txBox="1"/>
      </xdr:nvSpPr>
      <xdr:spPr>
        <a:xfrm>
          <a:off x="1066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46" name="円/楕円 145"/>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10177</xdr:rowOff>
    </xdr:from>
    <xdr:ext cx="762000" cy="259045"/>
    <xdr:sp macro="" textlink="">
      <xdr:nvSpPr>
        <xdr:cNvPr id="147" name="財政構造の弾力性該当値テキスト"/>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150622</xdr:rowOff>
    </xdr:from>
    <xdr:to>
      <xdr:col>6</xdr:col>
      <xdr:colOff>50800</xdr:colOff>
      <xdr:row>62</xdr:row>
      <xdr:rowOff>80772</xdr:rowOff>
    </xdr:to>
    <xdr:sp macro="" textlink="">
      <xdr:nvSpPr>
        <xdr:cNvPr id="148" name="円/楕円 147"/>
        <xdr:cNvSpPr/>
      </xdr:nvSpPr>
      <xdr:spPr>
        <a:xfrm>
          <a:off x="4064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65549</xdr:rowOff>
    </xdr:from>
    <xdr:ext cx="736600" cy="259045"/>
    <xdr:sp macro="" textlink="">
      <xdr:nvSpPr>
        <xdr:cNvPr id="149" name="テキスト ボックス 148"/>
        <xdr:cNvSpPr txBox="1"/>
      </xdr:nvSpPr>
      <xdr:spPr>
        <a:xfrm>
          <a:off x="3733800" y="1069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54102</xdr:rowOff>
    </xdr:from>
    <xdr:to>
      <xdr:col>4</xdr:col>
      <xdr:colOff>533400</xdr:colOff>
      <xdr:row>61</xdr:row>
      <xdr:rowOff>155702</xdr:rowOff>
    </xdr:to>
    <xdr:sp macro="" textlink="">
      <xdr:nvSpPr>
        <xdr:cNvPr id="150" name="円/楕円 149"/>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165879</xdr:rowOff>
    </xdr:from>
    <xdr:ext cx="762000" cy="259045"/>
    <xdr:sp macro="" textlink="">
      <xdr:nvSpPr>
        <xdr:cNvPr id="151" name="テキスト ボックス 150"/>
        <xdr:cNvSpPr txBox="1"/>
      </xdr:nvSpPr>
      <xdr:spPr>
        <a:xfrm>
          <a:off x="2844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119380</xdr:rowOff>
    </xdr:from>
    <xdr:to>
      <xdr:col>3</xdr:col>
      <xdr:colOff>330200</xdr:colOff>
      <xdr:row>61</xdr:row>
      <xdr:rowOff>49530</xdr:rowOff>
    </xdr:to>
    <xdr:sp macro="" textlink="">
      <xdr:nvSpPr>
        <xdr:cNvPr id="152" name="円/楕円 151"/>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59707</xdr:rowOff>
    </xdr:from>
    <xdr:ext cx="762000" cy="259045"/>
    <xdr:sp macro="" textlink="">
      <xdr:nvSpPr>
        <xdr:cNvPr id="153" name="テキスト ボックス 152"/>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165354</xdr:rowOff>
    </xdr:from>
    <xdr:to>
      <xdr:col>2</xdr:col>
      <xdr:colOff>127000</xdr:colOff>
      <xdr:row>60</xdr:row>
      <xdr:rowOff>95504</xdr:rowOff>
    </xdr:to>
    <xdr:sp macro="" textlink="">
      <xdr:nvSpPr>
        <xdr:cNvPr id="154" name="円/楕円 153"/>
        <xdr:cNvSpPr/>
      </xdr:nvSpPr>
      <xdr:spPr>
        <a:xfrm>
          <a:off x="1397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105681</xdr:rowOff>
    </xdr:from>
    <xdr:ext cx="762000" cy="259045"/>
    <xdr:sp macro="" textlink="">
      <xdr:nvSpPr>
        <xdr:cNvPr id="155" name="テキスト ボックス 154"/>
        <xdr:cNvSpPr txBox="1"/>
      </xdr:nvSpPr>
      <xdr:spPr>
        <a:xfrm>
          <a:off x="1066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[83,155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146,377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と比較して低くなっている要因として、市営の病院や保育所などの施設を持たないことが挙げられる。また、平成２３年度よりごみ処理について一部事務組合を設置し、より効率的な運営を行うことで人件費の抑制に努め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今後も引き続き、定員管理計画に基づいて適正な人員管理に努めるとともに、財政構造改革の推進により物件費の圧縮を図る。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52172</xdr:rowOff>
    </xdr:from>
    <xdr:to>
      <xdr:col>7</xdr:col>
      <xdr:colOff>152400</xdr:colOff>
      <xdr:row>82</xdr:row>
      <xdr:rowOff>130111</xdr:rowOff>
    </xdr:to>
    <xdr:cxnSp macro="">
      <xdr:nvCxnSpPr>
        <xdr:cNvPr id="190" name="直線コネクタ 189"/>
        <xdr:cNvCxnSpPr/>
      </xdr:nvCxnSpPr>
      <xdr:spPr>
        <a:xfrm flipV="1">
          <a:off x="4114800" y="14111072"/>
          <a:ext cx="838200" cy="7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130111</xdr:rowOff>
    </xdr:from>
    <xdr:to>
      <xdr:col>6</xdr:col>
      <xdr:colOff>0</xdr:colOff>
      <xdr:row>82</xdr:row>
      <xdr:rowOff>157995</xdr:rowOff>
    </xdr:to>
    <xdr:cxnSp macro="">
      <xdr:nvCxnSpPr>
        <xdr:cNvPr id="193" name="直線コネクタ 192"/>
        <xdr:cNvCxnSpPr/>
      </xdr:nvCxnSpPr>
      <xdr:spPr>
        <a:xfrm flipV="1">
          <a:off x="3225800" y="14189011"/>
          <a:ext cx="889000" cy="2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104428</xdr:rowOff>
    </xdr:from>
    <xdr:to>
      <xdr:col>4</xdr:col>
      <xdr:colOff>482600</xdr:colOff>
      <xdr:row>82</xdr:row>
      <xdr:rowOff>157995</xdr:rowOff>
    </xdr:to>
    <xdr:cxnSp macro="">
      <xdr:nvCxnSpPr>
        <xdr:cNvPr id="196" name="直線コネクタ 195"/>
        <xdr:cNvCxnSpPr/>
      </xdr:nvCxnSpPr>
      <xdr:spPr>
        <a:xfrm>
          <a:off x="2336800" y="14163328"/>
          <a:ext cx="889000" cy="5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39035</xdr:rowOff>
    </xdr:from>
    <xdr:to>
      <xdr:col>3</xdr:col>
      <xdr:colOff>279400</xdr:colOff>
      <xdr:row>82</xdr:row>
      <xdr:rowOff>104428</xdr:rowOff>
    </xdr:to>
    <xdr:cxnSp macro="">
      <xdr:nvCxnSpPr>
        <xdr:cNvPr id="199" name="直線コネクタ 198"/>
        <xdr:cNvCxnSpPr/>
      </xdr:nvCxnSpPr>
      <xdr:spPr>
        <a:xfrm>
          <a:off x="1447800" y="14097935"/>
          <a:ext cx="889000" cy="6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4966</xdr:rowOff>
    </xdr:from>
    <xdr:to>
      <xdr:col>2</xdr:col>
      <xdr:colOff>127000</xdr:colOff>
      <xdr:row>84</xdr:row>
      <xdr:rowOff>106566</xdr:rowOff>
    </xdr:to>
    <xdr:sp macro="" textlink="">
      <xdr:nvSpPr>
        <xdr:cNvPr id="202" name="フローチャート : 判断 201"/>
        <xdr:cNvSpPr/>
      </xdr:nvSpPr>
      <xdr:spPr>
        <a:xfrm>
          <a:off x="1397000" y="1440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91343</xdr:rowOff>
    </xdr:from>
    <xdr:ext cx="762000" cy="259045"/>
    <xdr:sp macro="" textlink="">
      <xdr:nvSpPr>
        <xdr:cNvPr id="203" name="テキスト ボックス 202"/>
        <xdr:cNvSpPr txBox="1"/>
      </xdr:nvSpPr>
      <xdr:spPr>
        <a:xfrm>
          <a:off x="1066800" y="144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1372</xdr:rowOff>
    </xdr:from>
    <xdr:to>
      <xdr:col>7</xdr:col>
      <xdr:colOff>203200</xdr:colOff>
      <xdr:row>82</xdr:row>
      <xdr:rowOff>102972</xdr:rowOff>
    </xdr:to>
    <xdr:sp macro="" textlink="">
      <xdr:nvSpPr>
        <xdr:cNvPr id="209" name="円/楕円 208"/>
        <xdr:cNvSpPr/>
      </xdr:nvSpPr>
      <xdr:spPr>
        <a:xfrm>
          <a:off x="4902200" y="140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94099</xdr:rowOff>
    </xdr:from>
    <xdr:ext cx="762000" cy="259045"/>
    <xdr:sp macro="" textlink="">
      <xdr:nvSpPr>
        <xdr:cNvPr id="210" name="人件費・物件費等の状況該当値テキスト"/>
        <xdr:cNvSpPr txBox="1"/>
      </xdr:nvSpPr>
      <xdr:spPr>
        <a:xfrm>
          <a:off x="5041900" y="1398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83,155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79311</xdr:rowOff>
    </xdr:from>
    <xdr:to>
      <xdr:col>6</xdr:col>
      <xdr:colOff>50800</xdr:colOff>
      <xdr:row>83</xdr:row>
      <xdr:rowOff>9461</xdr:rowOff>
    </xdr:to>
    <xdr:sp macro="" textlink="">
      <xdr:nvSpPr>
        <xdr:cNvPr id="211" name="円/楕円 210"/>
        <xdr:cNvSpPr/>
      </xdr:nvSpPr>
      <xdr:spPr>
        <a:xfrm>
          <a:off x="4064000" y="1413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19638</xdr:rowOff>
    </xdr:from>
    <xdr:ext cx="736600" cy="259045"/>
    <xdr:sp macro="" textlink="">
      <xdr:nvSpPr>
        <xdr:cNvPr id="212" name="テキスト ボックス 211"/>
        <xdr:cNvSpPr txBox="1"/>
      </xdr:nvSpPr>
      <xdr:spPr>
        <a:xfrm>
          <a:off x="3733800" y="1390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88,969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107195</xdr:rowOff>
    </xdr:from>
    <xdr:to>
      <xdr:col>4</xdr:col>
      <xdr:colOff>533400</xdr:colOff>
      <xdr:row>83</xdr:row>
      <xdr:rowOff>37345</xdr:rowOff>
    </xdr:to>
    <xdr:sp macro="" textlink="">
      <xdr:nvSpPr>
        <xdr:cNvPr id="213" name="円/楕円 212"/>
        <xdr:cNvSpPr/>
      </xdr:nvSpPr>
      <xdr:spPr>
        <a:xfrm>
          <a:off x="3175000" y="141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47522</xdr:rowOff>
    </xdr:from>
    <xdr:ext cx="762000" cy="259045"/>
    <xdr:sp macro="" textlink="">
      <xdr:nvSpPr>
        <xdr:cNvPr id="214" name="テキスト ボックス 213"/>
        <xdr:cNvSpPr txBox="1"/>
      </xdr:nvSpPr>
      <xdr:spPr>
        <a:xfrm>
          <a:off x="2844800" y="1393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91,049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53628</xdr:rowOff>
    </xdr:from>
    <xdr:to>
      <xdr:col>3</xdr:col>
      <xdr:colOff>330200</xdr:colOff>
      <xdr:row>82</xdr:row>
      <xdr:rowOff>155228</xdr:rowOff>
    </xdr:to>
    <xdr:sp macro="" textlink="">
      <xdr:nvSpPr>
        <xdr:cNvPr id="215" name="円/楕円 214"/>
        <xdr:cNvSpPr/>
      </xdr:nvSpPr>
      <xdr:spPr>
        <a:xfrm>
          <a:off x="2286000" y="1411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165405</xdr:rowOff>
    </xdr:from>
    <xdr:ext cx="762000" cy="259045"/>
    <xdr:sp macro="" textlink="">
      <xdr:nvSpPr>
        <xdr:cNvPr id="216" name="テキスト ボックス 215"/>
        <xdr:cNvSpPr txBox="1"/>
      </xdr:nvSpPr>
      <xdr:spPr>
        <a:xfrm>
          <a:off x="1955800" y="1388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87,053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159685</xdr:rowOff>
    </xdr:from>
    <xdr:to>
      <xdr:col>2</xdr:col>
      <xdr:colOff>127000</xdr:colOff>
      <xdr:row>82</xdr:row>
      <xdr:rowOff>89835</xdr:rowOff>
    </xdr:to>
    <xdr:sp macro="" textlink="">
      <xdr:nvSpPr>
        <xdr:cNvPr id="217" name="円/楕円 216"/>
        <xdr:cNvSpPr/>
      </xdr:nvSpPr>
      <xdr:spPr>
        <a:xfrm>
          <a:off x="1397000" y="1404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100012</xdr:rowOff>
    </xdr:from>
    <xdr:ext cx="762000" cy="259045"/>
    <xdr:sp macro="" textlink="">
      <xdr:nvSpPr>
        <xdr:cNvPr id="218" name="テキスト ボックス 217"/>
        <xdr:cNvSpPr txBox="1"/>
      </xdr:nvSpPr>
      <xdr:spPr>
        <a:xfrm>
          <a:off x="1066800" y="1381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82,175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国家公務員の時限的な（２年間）給与改定特例法による措置が無いとした場合、平成２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年度で</a:t>
          </a:r>
          <a:r>
            <a:rPr kumimoji="1" lang="en-US" altLang="ja-JP" sz="1100">
              <a:solidFill>
                <a:schemeClr val="dk1"/>
              </a:solidFill>
              <a:effectLst/>
              <a:latin typeface="+mn-lt"/>
              <a:ea typeface="+mn-ea"/>
              <a:cs typeface="+mn-cs"/>
            </a:rPr>
            <a:t>105.6</a:t>
          </a:r>
          <a:r>
            <a:rPr kumimoji="1" lang="ja-JP" altLang="ja-JP" sz="1100">
              <a:solidFill>
                <a:schemeClr val="dk1"/>
              </a:solidFill>
              <a:effectLst/>
              <a:latin typeface="+mn-lt"/>
              <a:ea typeface="+mn-ea"/>
              <a:cs typeface="+mn-cs"/>
            </a:rPr>
            <a:t>とみられる</a:t>
          </a:r>
          <a:r>
            <a:rPr kumimoji="1" lang="ja-JP" altLang="en-US"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今後数年間は、年間１０人を上回る大量退職に伴い逓減していく見込みだが、各種手当を含め給与の適正化に努める。</a:t>
          </a:r>
          <a:endParaRPr lang="ja-JP" altLang="ja-JP" sz="1400">
            <a:effectLst/>
          </a:endParaRPr>
        </a:p>
        <a:p>
          <a:r>
            <a:rPr kumimoji="1" lang="en-US"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57855</xdr:rowOff>
    </xdr:from>
    <xdr:to>
      <xdr:col>24</xdr:col>
      <xdr:colOff>558800</xdr:colOff>
      <xdr:row>87</xdr:row>
      <xdr:rowOff>158045</xdr:rowOff>
    </xdr:to>
    <xdr:cxnSp macro="">
      <xdr:nvCxnSpPr>
        <xdr:cNvPr id="247" name="直線コネクタ 246"/>
        <xdr:cNvCxnSpPr/>
      </xdr:nvCxnSpPr>
      <xdr:spPr>
        <a:xfrm flipV="1">
          <a:off x="17018000" y="13773855"/>
          <a:ext cx="0" cy="1300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130122</xdr:rowOff>
    </xdr:from>
    <xdr:ext cx="762000" cy="259045"/>
    <xdr:sp macro="" textlink="">
      <xdr:nvSpPr>
        <xdr:cNvPr id="248" name="給与水準   （国との比較）最小値テキスト"/>
        <xdr:cNvSpPr txBox="1"/>
      </xdr:nvSpPr>
      <xdr:spPr>
        <a:xfrm>
          <a:off x="17106900" y="1504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87</xdr:row>
      <xdr:rowOff>158045</xdr:rowOff>
    </xdr:from>
    <xdr:to>
      <xdr:col>24</xdr:col>
      <xdr:colOff>647700</xdr:colOff>
      <xdr:row>87</xdr:row>
      <xdr:rowOff>158045</xdr:rowOff>
    </xdr:to>
    <xdr:cxnSp macro="">
      <xdr:nvCxnSpPr>
        <xdr:cNvPr id="249" name="直線コネクタ 248"/>
        <xdr:cNvCxnSpPr/>
      </xdr:nvCxnSpPr>
      <xdr:spPr>
        <a:xfrm>
          <a:off x="16929100" y="1507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144232</xdr:rowOff>
    </xdr:from>
    <xdr:ext cx="762000" cy="259045"/>
    <xdr:sp macro="" textlink="">
      <xdr:nvSpPr>
        <xdr:cNvPr id="250"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57855</xdr:rowOff>
    </xdr:from>
    <xdr:to>
      <xdr:col>24</xdr:col>
      <xdr:colOff>647700</xdr:colOff>
      <xdr:row>80</xdr:row>
      <xdr:rowOff>57855</xdr:rowOff>
    </xdr:to>
    <xdr:cxnSp macro="">
      <xdr:nvCxnSpPr>
        <xdr:cNvPr id="251" name="直線コネクタ 250"/>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146755</xdr:rowOff>
    </xdr:from>
    <xdr:to>
      <xdr:col>24</xdr:col>
      <xdr:colOff>558800</xdr:colOff>
      <xdr:row>84</xdr:row>
      <xdr:rowOff>15522</xdr:rowOff>
    </xdr:to>
    <xdr:cxnSp macro="">
      <xdr:nvCxnSpPr>
        <xdr:cNvPr id="252" name="直線コネクタ 251"/>
        <xdr:cNvCxnSpPr/>
      </xdr:nvCxnSpPr>
      <xdr:spPr>
        <a:xfrm flipV="1">
          <a:off x="16179800" y="143771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84261</xdr:rowOff>
    </xdr:from>
    <xdr:ext cx="762000" cy="259045"/>
    <xdr:sp macro="" textlink="">
      <xdr:nvSpPr>
        <xdr:cNvPr id="253" name="給与水準   （国との比較）平均値テキスト"/>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54" name="フローチャート : 判断 253"/>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119945</xdr:rowOff>
    </xdr:from>
    <xdr:to>
      <xdr:col>23</xdr:col>
      <xdr:colOff>406400</xdr:colOff>
      <xdr:row>84</xdr:row>
      <xdr:rowOff>15522</xdr:rowOff>
    </xdr:to>
    <xdr:cxnSp macro="">
      <xdr:nvCxnSpPr>
        <xdr:cNvPr id="255" name="直線コネクタ 254"/>
        <xdr:cNvCxnSpPr/>
      </xdr:nvCxnSpPr>
      <xdr:spPr>
        <a:xfrm>
          <a:off x="15290800" y="143502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112184</xdr:rowOff>
    </xdr:from>
    <xdr:to>
      <xdr:col>23</xdr:col>
      <xdr:colOff>457200</xdr:colOff>
      <xdr:row>85</xdr:row>
      <xdr:rowOff>42334</xdr:rowOff>
    </xdr:to>
    <xdr:sp macro="" textlink="">
      <xdr:nvSpPr>
        <xdr:cNvPr id="256" name="フローチャート : 判断 255"/>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57" name="テキスト ボックス 256"/>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106539</xdr:rowOff>
    </xdr:from>
    <xdr:to>
      <xdr:col>22</xdr:col>
      <xdr:colOff>203200</xdr:colOff>
      <xdr:row>83</xdr:row>
      <xdr:rowOff>119945</xdr:rowOff>
    </xdr:to>
    <xdr:cxnSp macro="">
      <xdr:nvCxnSpPr>
        <xdr:cNvPr id="258" name="直線コネクタ 257"/>
        <xdr:cNvCxnSpPr/>
      </xdr:nvCxnSpPr>
      <xdr:spPr>
        <a:xfrm>
          <a:off x="14401800" y="143368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31750</xdr:rowOff>
    </xdr:from>
    <xdr:to>
      <xdr:col>22</xdr:col>
      <xdr:colOff>254000</xdr:colOff>
      <xdr:row>84</xdr:row>
      <xdr:rowOff>133350</xdr:rowOff>
    </xdr:to>
    <xdr:sp macro="" textlink="">
      <xdr:nvSpPr>
        <xdr:cNvPr id="259" name="フローチャート : 判断 258"/>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118127</xdr:rowOff>
    </xdr:from>
    <xdr:ext cx="762000" cy="259045"/>
    <xdr:sp macro="" textlink="">
      <xdr:nvSpPr>
        <xdr:cNvPr id="260" name="テキスト ボックス 259"/>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106539</xdr:rowOff>
    </xdr:from>
    <xdr:to>
      <xdr:col>21</xdr:col>
      <xdr:colOff>0</xdr:colOff>
      <xdr:row>89</xdr:row>
      <xdr:rowOff>43039</xdr:rowOff>
    </xdr:to>
    <xdr:cxnSp macro="">
      <xdr:nvCxnSpPr>
        <xdr:cNvPr id="261" name="直線コネクタ 260"/>
        <xdr:cNvCxnSpPr/>
      </xdr:nvCxnSpPr>
      <xdr:spPr>
        <a:xfrm flipV="1">
          <a:off x="13512800" y="14336889"/>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31750</xdr:rowOff>
    </xdr:from>
    <xdr:to>
      <xdr:col>21</xdr:col>
      <xdr:colOff>50800</xdr:colOff>
      <xdr:row>84</xdr:row>
      <xdr:rowOff>133350</xdr:rowOff>
    </xdr:to>
    <xdr:sp macro="" textlink="">
      <xdr:nvSpPr>
        <xdr:cNvPr id="262" name="フローチャート : 判断 261"/>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118127</xdr:rowOff>
    </xdr:from>
    <xdr:ext cx="762000" cy="259045"/>
    <xdr:sp macro="" textlink="">
      <xdr:nvSpPr>
        <xdr:cNvPr id="263" name="テキスト ボックス 262"/>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32455</xdr:rowOff>
    </xdr:from>
    <xdr:to>
      <xdr:col>19</xdr:col>
      <xdr:colOff>533400</xdr:colOff>
      <xdr:row>89</xdr:row>
      <xdr:rowOff>134055</xdr:rowOff>
    </xdr:to>
    <xdr:sp macro="" textlink="">
      <xdr:nvSpPr>
        <xdr:cNvPr id="264" name="フローチャート : 判断 263"/>
        <xdr:cNvSpPr/>
      </xdr:nvSpPr>
      <xdr:spPr>
        <a:xfrm>
          <a:off x="13462000" y="152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118832</xdr:rowOff>
    </xdr:from>
    <xdr:ext cx="762000" cy="259045"/>
    <xdr:sp macro="" textlink="">
      <xdr:nvSpPr>
        <xdr:cNvPr id="265" name="テキスト ボックス 264"/>
        <xdr:cNvSpPr txBox="1"/>
      </xdr:nvSpPr>
      <xdr:spPr>
        <a:xfrm>
          <a:off x="13131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95955</xdr:rowOff>
    </xdr:from>
    <xdr:to>
      <xdr:col>24</xdr:col>
      <xdr:colOff>609600</xdr:colOff>
      <xdr:row>84</xdr:row>
      <xdr:rowOff>26105</xdr:rowOff>
    </xdr:to>
    <xdr:sp macro="" textlink="">
      <xdr:nvSpPr>
        <xdr:cNvPr id="271" name="円/楕円 270"/>
        <xdr:cNvSpPr/>
      </xdr:nvSpPr>
      <xdr:spPr>
        <a:xfrm>
          <a:off x="169672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112482</xdr:rowOff>
    </xdr:from>
    <xdr:ext cx="762000" cy="259045"/>
    <xdr:sp macro="" textlink="">
      <xdr:nvSpPr>
        <xdr:cNvPr id="272" name="給与水準   （国との比較）該当値テキスト"/>
        <xdr:cNvSpPr txBox="1"/>
      </xdr:nvSpPr>
      <xdr:spPr>
        <a:xfrm>
          <a:off x="17106900" y="1417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136172</xdr:rowOff>
    </xdr:from>
    <xdr:to>
      <xdr:col>23</xdr:col>
      <xdr:colOff>457200</xdr:colOff>
      <xdr:row>84</xdr:row>
      <xdr:rowOff>66322</xdr:rowOff>
    </xdr:to>
    <xdr:sp macro="" textlink="">
      <xdr:nvSpPr>
        <xdr:cNvPr id="273" name="円/楕円 272"/>
        <xdr:cNvSpPr/>
      </xdr:nvSpPr>
      <xdr:spPr>
        <a:xfrm>
          <a:off x="16129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76499</xdr:rowOff>
    </xdr:from>
    <xdr:ext cx="736600" cy="259045"/>
    <xdr:sp macro="" textlink="">
      <xdr:nvSpPr>
        <xdr:cNvPr id="274" name="テキスト ボックス 273"/>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69145</xdr:rowOff>
    </xdr:from>
    <xdr:to>
      <xdr:col>22</xdr:col>
      <xdr:colOff>254000</xdr:colOff>
      <xdr:row>83</xdr:row>
      <xdr:rowOff>170745</xdr:rowOff>
    </xdr:to>
    <xdr:sp macro="" textlink="">
      <xdr:nvSpPr>
        <xdr:cNvPr id="275" name="円/楕円 274"/>
        <xdr:cNvSpPr/>
      </xdr:nvSpPr>
      <xdr:spPr>
        <a:xfrm>
          <a:off x="15240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9472</xdr:rowOff>
    </xdr:from>
    <xdr:ext cx="762000" cy="259045"/>
    <xdr:sp macro="" textlink="">
      <xdr:nvSpPr>
        <xdr:cNvPr id="276" name="テキスト ボックス 275"/>
        <xdr:cNvSpPr txBox="1"/>
      </xdr:nvSpPr>
      <xdr:spPr>
        <a:xfrm>
          <a:off x="14909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55739</xdr:rowOff>
    </xdr:from>
    <xdr:to>
      <xdr:col>21</xdr:col>
      <xdr:colOff>50800</xdr:colOff>
      <xdr:row>83</xdr:row>
      <xdr:rowOff>157339</xdr:rowOff>
    </xdr:to>
    <xdr:sp macro="" textlink="">
      <xdr:nvSpPr>
        <xdr:cNvPr id="277" name="円/楕円 276"/>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167516</xdr:rowOff>
    </xdr:from>
    <xdr:ext cx="762000" cy="259045"/>
    <xdr:sp macro="" textlink="">
      <xdr:nvSpPr>
        <xdr:cNvPr id="278" name="テキスト ボックス 277"/>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163689</xdr:rowOff>
    </xdr:from>
    <xdr:to>
      <xdr:col>19</xdr:col>
      <xdr:colOff>533400</xdr:colOff>
      <xdr:row>89</xdr:row>
      <xdr:rowOff>93839</xdr:rowOff>
    </xdr:to>
    <xdr:sp macro="" textlink="">
      <xdr:nvSpPr>
        <xdr:cNvPr id="279" name="円/楕円 278"/>
        <xdr:cNvSpPr/>
      </xdr:nvSpPr>
      <xdr:spPr>
        <a:xfrm>
          <a:off x="134620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104016</xdr:rowOff>
    </xdr:from>
    <xdr:ext cx="762000" cy="259045"/>
    <xdr:sp macro="" textlink="">
      <xdr:nvSpPr>
        <xdr:cNvPr id="280" name="テキスト ボックス 279"/>
        <xdr:cNvSpPr txBox="1"/>
      </xdr:nvSpPr>
      <xdr:spPr>
        <a:xfrm>
          <a:off x="13131800" y="1502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市の病院や保育所といった施設を持たないことにより、人口千人当たりの職員数が類似団体</a:t>
          </a:r>
          <a:r>
            <a:rPr lang="ja-JP" altLang="en-US" sz="1100" b="0" i="0" baseline="0">
              <a:solidFill>
                <a:schemeClr val="dk1"/>
              </a:solidFill>
              <a:effectLst/>
              <a:latin typeface="+mn-lt"/>
              <a:ea typeface="+mn-ea"/>
              <a:cs typeface="+mn-cs"/>
            </a:rPr>
            <a:t>８５</a:t>
          </a:r>
          <a:r>
            <a:rPr lang="ja-JP" altLang="ja-JP" sz="1100" b="0" i="0" baseline="0">
              <a:solidFill>
                <a:schemeClr val="dk1"/>
              </a:solidFill>
              <a:effectLst/>
              <a:latin typeface="+mn-lt"/>
              <a:ea typeface="+mn-ea"/>
              <a:cs typeface="+mn-cs"/>
            </a:rPr>
            <a:t>団体中９番目とかなり少ない部類に入っている。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年間１０数人を上回る大量退職が見込まれており、市制移行に伴う新たな事務事業の開始により仕事量が増加していることから、平成２５年度に第１次滝沢市定数管理計画を策定し、平成３０年度までの５年間で３３名増とし、定員管理の適正化に努めているところであ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0" name="直線コネクタ 309"/>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1"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2" name="直線コネクタ 311"/>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3"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4" name="直線コネクタ 313"/>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21907</xdr:rowOff>
    </xdr:from>
    <xdr:to>
      <xdr:col>24</xdr:col>
      <xdr:colOff>558800</xdr:colOff>
      <xdr:row>59</xdr:row>
      <xdr:rowOff>23919</xdr:rowOff>
    </xdr:to>
    <xdr:cxnSp macro="">
      <xdr:nvCxnSpPr>
        <xdr:cNvPr id="315" name="直線コネクタ 314"/>
        <xdr:cNvCxnSpPr/>
      </xdr:nvCxnSpPr>
      <xdr:spPr>
        <a:xfrm>
          <a:off x="16179800" y="10137457"/>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6" name="定員管理の状況平均値テキスト"/>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7" name="フローチャート : 判断 316"/>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13864</xdr:rowOff>
    </xdr:from>
    <xdr:to>
      <xdr:col>23</xdr:col>
      <xdr:colOff>406400</xdr:colOff>
      <xdr:row>59</xdr:row>
      <xdr:rowOff>21907</xdr:rowOff>
    </xdr:to>
    <xdr:cxnSp macro="">
      <xdr:nvCxnSpPr>
        <xdr:cNvPr id="318" name="直線コネクタ 317"/>
        <xdr:cNvCxnSpPr/>
      </xdr:nvCxnSpPr>
      <xdr:spPr>
        <a:xfrm>
          <a:off x="15290800" y="1012941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19" name="フローチャート : 判断 318"/>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165540</xdr:rowOff>
    </xdr:from>
    <xdr:ext cx="736600" cy="259045"/>
    <xdr:sp macro="" textlink="">
      <xdr:nvSpPr>
        <xdr:cNvPr id="320" name="テキスト ボックス 319"/>
        <xdr:cNvSpPr txBox="1"/>
      </xdr:nvSpPr>
      <xdr:spPr>
        <a:xfrm>
          <a:off x="15798800" y="1045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165206</xdr:rowOff>
    </xdr:from>
    <xdr:to>
      <xdr:col>22</xdr:col>
      <xdr:colOff>203200</xdr:colOff>
      <xdr:row>59</xdr:row>
      <xdr:rowOff>13864</xdr:rowOff>
    </xdr:to>
    <xdr:cxnSp macro="">
      <xdr:nvCxnSpPr>
        <xdr:cNvPr id="321" name="直線コネクタ 320"/>
        <xdr:cNvCxnSpPr/>
      </xdr:nvCxnSpPr>
      <xdr:spPr>
        <a:xfrm>
          <a:off x="14401800" y="1010930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2" name="フローチャート : 判断 321"/>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3" name="テキスト ボックス 322"/>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165206</xdr:rowOff>
    </xdr:from>
    <xdr:to>
      <xdr:col>21</xdr:col>
      <xdr:colOff>0</xdr:colOff>
      <xdr:row>59</xdr:row>
      <xdr:rowOff>7831</xdr:rowOff>
    </xdr:to>
    <xdr:cxnSp macro="">
      <xdr:nvCxnSpPr>
        <xdr:cNvPr id="324" name="直線コネクタ 323"/>
        <xdr:cNvCxnSpPr/>
      </xdr:nvCxnSpPr>
      <xdr:spPr>
        <a:xfrm flipV="1">
          <a:off x="13512800" y="10109306"/>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5" name="フローチャート : 判断 324"/>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6" name="テキスト ボックス 325"/>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32385</xdr:rowOff>
    </xdr:from>
    <xdr:to>
      <xdr:col>19</xdr:col>
      <xdr:colOff>533400</xdr:colOff>
      <xdr:row>61</xdr:row>
      <xdr:rowOff>133985</xdr:rowOff>
    </xdr:to>
    <xdr:sp macro="" textlink="">
      <xdr:nvSpPr>
        <xdr:cNvPr id="327" name="フローチャート : 判断 326"/>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118762</xdr:rowOff>
    </xdr:from>
    <xdr:ext cx="762000" cy="259045"/>
    <xdr:sp macro="" textlink="">
      <xdr:nvSpPr>
        <xdr:cNvPr id="328" name="テキスト ボックス 327"/>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144569</xdr:rowOff>
    </xdr:from>
    <xdr:to>
      <xdr:col>24</xdr:col>
      <xdr:colOff>609600</xdr:colOff>
      <xdr:row>59</xdr:row>
      <xdr:rowOff>74719</xdr:rowOff>
    </xdr:to>
    <xdr:sp macro="" textlink="">
      <xdr:nvSpPr>
        <xdr:cNvPr id="334" name="円/楕円 333"/>
        <xdr:cNvSpPr/>
      </xdr:nvSpPr>
      <xdr:spPr>
        <a:xfrm>
          <a:off x="169672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161096</xdr:rowOff>
    </xdr:from>
    <xdr:ext cx="762000" cy="259045"/>
    <xdr:sp macro="" textlink="">
      <xdr:nvSpPr>
        <xdr:cNvPr id="335" name="定員管理の状況該当値テキスト"/>
        <xdr:cNvSpPr txBox="1"/>
      </xdr:nvSpPr>
      <xdr:spPr>
        <a:xfrm>
          <a:off x="17106900" y="993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142557</xdr:rowOff>
    </xdr:from>
    <xdr:to>
      <xdr:col>23</xdr:col>
      <xdr:colOff>457200</xdr:colOff>
      <xdr:row>59</xdr:row>
      <xdr:rowOff>72707</xdr:rowOff>
    </xdr:to>
    <xdr:sp macro="" textlink="">
      <xdr:nvSpPr>
        <xdr:cNvPr id="336" name="円/楕円 335"/>
        <xdr:cNvSpPr/>
      </xdr:nvSpPr>
      <xdr:spPr>
        <a:xfrm>
          <a:off x="161290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82884</xdr:rowOff>
    </xdr:from>
    <xdr:ext cx="736600" cy="259045"/>
    <xdr:sp macro="" textlink="">
      <xdr:nvSpPr>
        <xdr:cNvPr id="337" name="テキスト ボックス 336"/>
        <xdr:cNvSpPr txBox="1"/>
      </xdr:nvSpPr>
      <xdr:spPr>
        <a:xfrm>
          <a:off x="15798800" y="985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134514</xdr:rowOff>
    </xdr:from>
    <xdr:to>
      <xdr:col>22</xdr:col>
      <xdr:colOff>254000</xdr:colOff>
      <xdr:row>59</xdr:row>
      <xdr:rowOff>64664</xdr:rowOff>
    </xdr:to>
    <xdr:sp macro="" textlink="">
      <xdr:nvSpPr>
        <xdr:cNvPr id="338" name="円/楕円 337"/>
        <xdr:cNvSpPr/>
      </xdr:nvSpPr>
      <xdr:spPr>
        <a:xfrm>
          <a:off x="15240000" y="100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74841</xdr:rowOff>
    </xdr:from>
    <xdr:ext cx="762000" cy="259045"/>
    <xdr:sp macro="" textlink="">
      <xdr:nvSpPr>
        <xdr:cNvPr id="339" name="テキスト ボックス 338"/>
        <xdr:cNvSpPr txBox="1"/>
      </xdr:nvSpPr>
      <xdr:spPr>
        <a:xfrm>
          <a:off x="14909800" y="984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114406</xdr:rowOff>
    </xdr:from>
    <xdr:to>
      <xdr:col>21</xdr:col>
      <xdr:colOff>50800</xdr:colOff>
      <xdr:row>59</xdr:row>
      <xdr:rowOff>44556</xdr:rowOff>
    </xdr:to>
    <xdr:sp macro="" textlink="">
      <xdr:nvSpPr>
        <xdr:cNvPr id="340" name="円/楕円 339"/>
        <xdr:cNvSpPr/>
      </xdr:nvSpPr>
      <xdr:spPr>
        <a:xfrm>
          <a:off x="14351000" y="100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54733</xdr:rowOff>
    </xdr:from>
    <xdr:ext cx="762000" cy="259045"/>
    <xdr:sp macro="" textlink="">
      <xdr:nvSpPr>
        <xdr:cNvPr id="341" name="テキスト ボックス 340"/>
        <xdr:cNvSpPr txBox="1"/>
      </xdr:nvSpPr>
      <xdr:spPr>
        <a:xfrm>
          <a:off x="14020800" y="982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128481</xdr:rowOff>
    </xdr:from>
    <xdr:to>
      <xdr:col>19</xdr:col>
      <xdr:colOff>533400</xdr:colOff>
      <xdr:row>59</xdr:row>
      <xdr:rowOff>58631</xdr:rowOff>
    </xdr:to>
    <xdr:sp macro="" textlink="">
      <xdr:nvSpPr>
        <xdr:cNvPr id="342" name="円/楕円 341"/>
        <xdr:cNvSpPr/>
      </xdr:nvSpPr>
      <xdr:spPr>
        <a:xfrm>
          <a:off x="13462000" y="100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68808</xdr:rowOff>
    </xdr:from>
    <xdr:ext cx="762000" cy="259045"/>
    <xdr:sp macro="" textlink="">
      <xdr:nvSpPr>
        <xdr:cNvPr id="343" name="テキスト ボックス 342"/>
        <xdr:cNvSpPr txBox="1"/>
      </xdr:nvSpPr>
      <xdr:spPr>
        <a:xfrm>
          <a:off x="13131800" y="984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前年度より０．</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ポイント低下し、類似団体平均を０．</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a:t>
          </a:r>
          <a:r>
            <a:rPr lang="ja-JP" altLang="en-US" sz="1100" b="0" i="0" baseline="0">
              <a:solidFill>
                <a:schemeClr val="dk1"/>
              </a:solidFill>
              <a:effectLst/>
              <a:latin typeface="+mn-lt"/>
              <a:ea typeface="+mn-ea"/>
              <a:cs typeface="+mn-cs"/>
            </a:rPr>
            <a:t>る７．５</a:t>
          </a:r>
          <a:r>
            <a:rPr lang="ja-JP" altLang="ja-JP" sz="1100" b="0" i="0" baseline="0">
              <a:solidFill>
                <a:schemeClr val="dk1"/>
              </a:solidFill>
              <a:effectLst/>
              <a:latin typeface="+mn-lt"/>
              <a:ea typeface="+mn-ea"/>
              <a:cs typeface="+mn-cs"/>
            </a:rPr>
            <a:t>％である。　平成１８年度に公債費のピークを迎えたことでそれ以降は減少傾向となっている。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交流拠点複合施設等の大型建設事業が</a:t>
          </a:r>
          <a:r>
            <a:rPr lang="ja-JP" altLang="en-US" sz="1100" b="0" i="0" baseline="0">
              <a:solidFill>
                <a:schemeClr val="dk1"/>
              </a:solidFill>
              <a:effectLst/>
              <a:latin typeface="+mn-lt"/>
              <a:ea typeface="+mn-ea"/>
              <a:cs typeface="+mn-cs"/>
            </a:rPr>
            <a:t>終了し</a:t>
          </a:r>
          <a:r>
            <a:rPr lang="ja-JP" altLang="ja-JP" sz="1100" b="0" i="0" baseline="0">
              <a:solidFill>
                <a:schemeClr val="dk1"/>
              </a:solidFill>
              <a:effectLst/>
              <a:latin typeface="+mn-lt"/>
              <a:ea typeface="+mn-ea"/>
              <a:cs typeface="+mn-cs"/>
            </a:rPr>
            <a:t>、数年後には元利金の償還が本格化することから、今後の新規地方債の発行に際しては、プライマリーバランス及び投資的経費の状況を考慮し、事業の厳選に努め、安定的な財政運営に努める。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68" name="直線コネクタ 367"/>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69"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0" name="直線コネクタ 369"/>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1"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2" name="直線コネクタ 371"/>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111443</xdr:rowOff>
    </xdr:from>
    <xdr:to>
      <xdr:col>24</xdr:col>
      <xdr:colOff>558800</xdr:colOff>
      <xdr:row>39</xdr:row>
      <xdr:rowOff>147638</xdr:rowOff>
    </xdr:to>
    <xdr:cxnSp macro="">
      <xdr:nvCxnSpPr>
        <xdr:cNvPr id="373" name="直線コネクタ 372"/>
        <xdr:cNvCxnSpPr/>
      </xdr:nvCxnSpPr>
      <xdr:spPr>
        <a:xfrm>
          <a:off x="16179800" y="6797993"/>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4"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5" name="フローチャート : 判断 374"/>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81280</xdr:rowOff>
    </xdr:from>
    <xdr:to>
      <xdr:col>23</xdr:col>
      <xdr:colOff>406400</xdr:colOff>
      <xdr:row>39</xdr:row>
      <xdr:rowOff>111443</xdr:rowOff>
    </xdr:to>
    <xdr:cxnSp macro="">
      <xdr:nvCxnSpPr>
        <xdr:cNvPr id="376" name="直線コネクタ 375"/>
        <xdr:cNvCxnSpPr/>
      </xdr:nvCxnSpPr>
      <xdr:spPr>
        <a:xfrm>
          <a:off x="15290800" y="676783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7" name="フローチャート : 判断 376"/>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153052</xdr:rowOff>
    </xdr:from>
    <xdr:ext cx="736600" cy="259045"/>
    <xdr:sp macro="" textlink="">
      <xdr:nvSpPr>
        <xdr:cNvPr id="378" name="テキスト ボックス 377"/>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81280</xdr:rowOff>
    </xdr:from>
    <xdr:to>
      <xdr:col>22</xdr:col>
      <xdr:colOff>203200</xdr:colOff>
      <xdr:row>39</xdr:row>
      <xdr:rowOff>99378</xdr:rowOff>
    </xdr:to>
    <xdr:cxnSp macro="">
      <xdr:nvCxnSpPr>
        <xdr:cNvPr id="379" name="直線コネクタ 378"/>
        <xdr:cNvCxnSpPr/>
      </xdr:nvCxnSpPr>
      <xdr:spPr>
        <a:xfrm flipV="1">
          <a:off x="14401800" y="676783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0" name="フローチャート : 判断 379"/>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90187</xdr:rowOff>
    </xdr:from>
    <xdr:ext cx="762000" cy="259045"/>
    <xdr:sp macro="" textlink="">
      <xdr:nvSpPr>
        <xdr:cNvPr id="381" name="テキスト ボックス 380"/>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99378</xdr:rowOff>
    </xdr:from>
    <xdr:to>
      <xdr:col>21</xdr:col>
      <xdr:colOff>0</xdr:colOff>
      <xdr:row>39</xdr:row>
      <xdr:rowOff>147638</xdr:rowOff>
    </xdr:to>
    <xdr:cxnSp macro="">
      <xdr:nvCxnSpPr>
        <xdr:cNvPr id="382" name="直線コネクタ 381"/>
        <xdr:cNvCxnSpPr/>
      </xdr:nvCxnSpPr>
      <xdr:spPr>
        <a:xfrm flipV="1">
          <a:off x="13512800" y="67859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3" name="フローチャート : 判断 382"/>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384" name="テキスト ボックス 383"/>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27940</xdr:rowOff>
    </xdr:from>
    <xdr:to>
      <xdr:col>19</xdr:col>
      <xdr:colOff>533400</xdr:colOff>
      <xdr:row>40</xdr:row>
      <xdr:rowOff>129540</xdr:rowOff>
    </xdr:to>
    <xdr:sp macro="" textlink="">
      <xdr:nvSpPr>
        <xdr:cNvPr id="385" name="フローチャート : 判断 384"/>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114317</xdr:rowOff>
    </xdr:from>
    <xdr:ext cx="762000" cy="259045"/>
    <xdr:sp macro="" textlink="">
      <xdr:nvSpPr>
        <xdr:cNvPr id="386" name="テキスト ボックス 385"/>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96838</xdr:rowOff>
    </xdr:from>
    <xdr:to>
      <xdr:col>24</xdr:col>
      <xdr:colOff>609600</xdr:colOff>
      <xdr:row>40</xdr:row>
      <xdr:rowOff>26988</xdr:rowOff>
    </xdr:to>
    <xdr:sp macro="" textlink="">
      <xdr:nvSpPr>
        <xdr:cNvPr id="392" name="円/楕円 391"/>
        <xdr:cNvSpPr/>
      </xdr:nvSpPr>
      <xdr:spPr>
        <a:xfrm>
          <a:off x="169672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68915</xdr:rowOff>
    </xdr:from>
    <xdr:ext cx="762000" cy="259045"/>
    <xdr:sp macro="" textlink="">
      <xdr:nvSpPr>
        <xdr:cNvPr id="393" name="公債費負担の状況該当値テキスト"/>
        <xdr:cNvSpPr txBox="1"/>
      </xdr:nvSpPr>
      <xdr:spPr>
        <a:xfrm>
          <a:off x="17106900" y="67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60643</xdr:rowOff>
    </xdr:from>
    <xdr:to>
      <xdr:col>23</xdr:col>
      <xdr:colOff>457200</xdr:colOff>
      <xdr:row>39</xdr:row>
      <xdr:rowOff>162243</xdr:rowOff>
    </xdr:to>
    <xdr:sp macro="" textlink="">
      <xdr:nvSpPr>
        <xdr:cNvPr id="394" name="円/楕円 393"/>
        <xdr:cNvSpPr/>
      </xdr:nvSpPr>
      <xdr:spPr>
        <a:xfrm>
          <a:off x="161290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970</xdr:rowOff>
    </xdr:from>
    <xdr:ext cx="736600" cy="259045"/>
    <xdr:sp macro="" textlink="">
      <xdr:nvSpPr>
        <xdr:cNvPr id="395" name="テキスト ボックス 394"/>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30480</xdr:rowOff>
    </xdr:from>
    <xdr:to>
      <xdr:col>22</xdr:col>
      <xdr:colOff>254000</xdr:colOff>
      <xdr:row>39</xdr:row>
      <xdr:rowOff>132080</xdr:rowOff>
    </xdr:to>
    <xdr:sp macro="" textlink="">
      <xdr:nvSpPr>
        <xdr:cNvPr id="396" name="円/楕円 395"/>
        <xdr:cNvSpPr/>
      </xdr:nvSpPr>
      <xdr:spPr>
        <a:xfrm>
          <a:off x="15240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142257</xdr:rowOff>
    </xdr:from>
    <xdr:ext cx="762000" cy="259045"/>
    <xdr:sp macro="" textlink="">
      <xdr:nvSpPr>
        <xdr:cNvPr id="397" name="テキスト ボックス 396"/>
        <xdr:cNvSpPr txBox="1"/>
      </xdr:nvSpPr>
      <xdr:spPr>
        <a:xfrm>
          <a:off x="14909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48578</xdr:rowOff>
    </xdr:from>
    <xdr:to>
      <xdr:col>21</xdr:col>
      <xdr:colOff>50800</xdr:colOff>
      <xdr:row>39</xdr:row>
      <xdr:rowOff>150178</xdr:rowOff>
    </xdr:to>
    <xdr:sp macro="" textlink="">
      <xdr:nvSpPr>
        <xdr:cNvPr id="398" name="円/楕円 397"/>
        <xdr:cNvSpPr/>
      </xdr:nvSpPr>
      <xdr:spPr>
        <a:xfrm>
          <a:off x="14351000" y="67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160355</xdr:rowOff>
    </xdr:from>
    <xdr:ext cx="762000" cy="259045"/>
    <xdr:sp macro="" textlink="">
      <xdr:nvSpPr>
        <xdr:cNvPr id="399" name="テキスト ボックス 398"/>
        <xdr:cNvSpPr txBox="1"/>
      </xdr:nvSpPr>
      <xdr:spPr>
        <a:xfrm>
          <a:off x="14020800" y="650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96838</xdr:rowOff>
    </xdr:from>
    <xdr:to>
      <xdr:col>19</xdr:col>
      <xdr:colOff>533400</xdr:colOff>
      <xdr:row>40</xdr:row>
      <xdr:rowOff>26988</xdr:rowOff>
    </xdr:to>
    <xdr:sp macro="" textlink="">
      <xdr:nvSpPr>
        <xdr:cNvPr id="400" name="円/楕円 399"/>
        <xdr:cNvSpPr/>
      </xdr:nvSpPr>
      <xdr:spPr>
        <a:xfrm>
          <a:off x="13462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37165</xdr:rowOff>
    </xdr:from>
    <xdr:ext cx="762000" cy="259045"/>
    <xdr:sp macro="" textlink="">
      <xdr:nvSpPr>
        <xdr:cNvPr id="401" name="テキスト ボックス 400"/>
        <xdr:cNvSpPr txBox="1"/>
      </xdr:nvSpPr>
      <xdr:spPr>
        <a:xfrm>
          <a:off x="13131800" y="655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　前年度より</a:t>
          </a:r>
          <a:r>
            <a:rPr lang="ja-JP" altLang="en-US" sz="1100" b="0" i="0" baseline="0">
              <a:solidFill>
                <a:sysClr val="windowText" lastClr="000000"/>
              </a:solidFill>
              <a:effectLst/>
              <a:latin typeface="+mn-lt"/>
              <a:ea typeface="+mn-ea"/>
              <a:cs typeface="+mn-cs"/>
            </a:rPr>
            <a:t>１１．８</a:t>
          </a:r>
          <a:r>
            <a:rPr lang="ja-JP" altLang="ja-JP" sz="1100" b="0" i="0" baseline="0">
              <a:solidFill>
                <a:sysClr val="windowText" lastClr="000000"/>
              </a:solidFill>
              <a:effectLst/>
              <a:latin typeface="+mn-lt"/>
              <a:ea typeface="+mn-ea"/>
              <a:cs typeface="+mn-cs"/>
            </a:rPr>
            <a:t>ポイント増加し、類似団体平均を</a:t>
          </a:r>
          <a:r>
            <a:rPr lang="ja-JP" altLang="en-US" sz="1100" b="0" i="0" baseline="0">
              <a:solidFill>
                <a:sysClr val="windowText" lastClr="000000"/>
              </a:solidFill>
              <a:effectLst/>
              <a:latin typeface="+mn-lt"/>
              <a:ea typeface="+mn-ea"/>
              <a:cs typeface="+mn-cs"/>
            </a:rPr>
            <a:t>３６．５ポ</a:t>
          </a:r>
          <a:r>
            <a:rPr lang="ja-JP" altLang="ja-JP" sz="1100" b="0" i="0" baseline="0">
              <a:solidFill>
                <a:sysClr val="windowText" lastClr="000000"/>
              </a:solidFill>
              <a:effectLst/>
              <a:latin typeface="+mn-lt"/>
              <a:ea typeface="+mn-ea"/>
              <a:cs typeface="+mn-cs"/>
            </a:rPr>
            <a:t>イント上回っている。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　増加要因としては、前年度より地方債現在高が約</a:t>
          </a:r>
          <a:r>
            <a:rPr lang="ja-JP" altLang="en-US" sz="1100" b="0" i="0" baseline="0">
              <a:solidFill>
                <a:sysClr val="windowText" lastClr="000000"/>
              </a:solidFill>
              <a:effectLst/>
              <a:latin typeface="+mn-lt"/>
              <a:ea typeface="+mn-ea"/>
              <a:cs typeface="+mn-cs"/>
            </a:rPr>
            <a:t>１</a:t>
          </a:r>
          <a:r>
            <a:rPr lang="ja-JP" altLang="ja-JP" sz="1100" b="0" i="0" baseline="0">
              <a:solidFill>
                <a:sysClr val="windowText" lastClr="000000"/>
              </a:solidFill>
              <a:effectLst/>
              <a:latin typeface="+mn-lt"/>
              <a:ea typeface="+mn-ea"/>
              <a:cs typeface="+mn-cs"/>
            </a:rPr>
            <a:t>億</a:t>
          </a:r>
          <a:r>
            <a:rPr lang="ja-JP" altLang="en-US" sz="1100" b="0" i="0" baseline="0">
              <a:solidFill>
                <a:sysClr val="windowText" lastClr="000000"/>
              </a:solidFill>
              <a:effectLst/>
              <a:latin typeface="+mn-lt"/>
              <a:ea typeface="+mn-ea"/>
              <a:cs typeface="+mn-cs"/>
            </a:rPr>
            <a:t>４</a:t>
          </a:r>
          <a:r>
            <a:rPr lang="ja-JP" altLang="ja-JP" sz="1100" b="0" i="0" baseline="0">
              <a:solidFill>
                <a:sysClr val="windowText" lastClr="000000"/>
              </a:solidFill>
              <a:effectLst/>
              <a:latin typeface="+mn-lt"/>
              <a:ea typeface="+mn-ea"/>
              <a:cs typeface="+mn-cs"/>
            </a:rPr>
            <a:t>千万円増加したことや、</a:t>
          </a:r>
          <a:r>
            <a:rPr lang="ja-JP" altLang="en-US" sz="1100" b="0" i="0" baseline="0">
              <a:solidFill>
                <a:sysClr val="windowText" lastClr="000000"/>
              </a:solidFill>
              <a:effectLst/>
              <a:latin typeface="+mn-lt"/>
              <a:ea typeface="+mn-ea"/>
              <a:cs typeface="+mn-cs"/>
            </a:rPr>
            <a:t>公営企業債等繰入見込額が約２億４千万円増加</a:t>
          </a:r>
          <a:r>
            <a:rPr lang="ja-JP" altLang="ja-JP" sz="1100" b="0" i="0" baseline="0">
              <a:solidFill>
                <a:sysClr val="windowText" lastClr="000000"/>
              </a:solidFill>
              <a:effectLst/>
              <a:latin typeface="+mn-lt"/>
              <a:ea typeface="+mn-ea"/>
              <a:cs typeface="+mn-cs"/>
            </a:rPr>
            <a:t>にしたことなどがあげられる。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　地方債に係る基準財政需要額算入見込額については、新規発行した地方債の償還時期においては一定程度、基準財政需要額に算入されることとなるが、交流拠点複合施設等の大型建設事業の地方債の新規発行も相次ぎ、将来負担比率の上昇が見込まれることから、今後も事業の厳選に努め、後世への負担に配慮した財政運営に努める。</a:t>
          </a:r>
          <a:endParaRPr lang="ja-JP" altLang="ja-JP" sz="14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0" name="直線コネクタ 429"/>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1"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2" name="直線コネクタ 431"/>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110067</xdr:rowOff>
    </xdr:from>
    <xdr:to>
      <xdr:col>24</xdr:col>
      <xdr:colOff>558800</xdr:colOff>
      <xdr:row>17</xdr:row>
      <xdr:rowOff>33528</xdr:rowOff>
    </xdr:to>
    <xdr:cxnSp macro="">
      <xdr:nvCxnSpPr>
        <xdr:cNvPr id="435" name="直線コネクタ 434"/>
        <xdr:cNvCxnSpPr/>
      </xdr:nvCxnSpPr>
      <xdr:spPr>
        <a:xfrm>
          <a:off x="16179800" y="2853267"/>
          <a:ext cx="838200" cy="9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6"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7" name="フローチャート : 判断 436"/>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51350</xdr:rowOff>
    </xdr:from>
    <xdr:to>
      <xdr:col>23</xdr:col>
      <xdr:colOff>406400</xdr:colOff>
      <xdr:row>16</xdr:row>
      <xdr:rowOff>110067</xdr:rowOff>
    </xdr:to>
    <xdr:cxnSp macro="">
      <xdr:nvCxnSpPr>
        <xdr:cNvPr id="438" name="直線コネクタ 437"/>
        <xdr:cNvCxnSpPr/>
      </xdr:nvCxnSpPr>
      <xdr:spPr>
        <a:xfrm>
          <a:off x="15290800" y="2794550"/>
          <a:ext cx="889000" cy="5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9" name="フローチャート : 判断 438"/>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0" name="テキスト ボックス 439"/>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5503</xdr:rowOff>
    </xdr:from>
    <xdr:to>
      <xdr:col>22</xdr:col>
      <xdr:colOff>203200</xdr:colOff>
      <xdr:row>16</xdr:row>
      <xdr:rowOff>51350</xdr:rowOff>
    </xdr:to>
    <xdr:cxnSp macro="">
      <xdr:nvCxnSpPr>
        <xdr:cNvPr id="441" name="直線コネクタ 440"/>
        <xdr:cNvCxnSpPr/>
      </xdr:nvCxnSpPr>
      <xdr:spPr>
        <a:xfrm>
          <a:off x="14401800" y="2748703"/>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2" name="フローチャート : 判断 44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3" name="テキスト ボックス 442"/>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168106</xdr:rowOff>
    </xdr:from>
    <xdr:to>
      <xdr:col>21</xdr:col>
      <xdr:colOff>0</xdr:colOff>
      <xdr:row>16</xdr:row>
      <xdr:rowOff>5503</xdr:rowOff>
    </xdr:to>
    <xdr:cxnSp macro="">
      <xdr:nvCxnSpPr>
        <xdr:cNvPr id="444" name="直線コネクタ 443"/>
        <xdr:cNvCxnSpPr/>
      </xdr:nvCxnSpPr>
      <xdr:spPr>
        <a:xfrm>
          <a:off x="13512800" y="2739856"/>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45" name="フローチャート : 判断 44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46" name="テキスト ボックス 445"/>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166497</xdr:rowOff>
    </xdr:from>
    <xdr:to>
      <xdr:col>19</xdr:col>
      <xdr:colOff>533400</xdr:colOff>
      <xdr:row>15</xdr:row>
      <xdr:rowOff>96647</xdr:rowOff>
    </xdr:to>
    <xdr:sp macro="" textlink="">
      <xdr:nvSpPr>
        <xdr:cNvPr id="447" name="フローチャート : 判断 446"/>
        <xdr:cNvSpPr/>
      </xdr:nvSpPr>
      <xdr:spPr>
        <a:xfrm>
          <a:off x="13462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106824</xdr:rowOff>
    </xdr:from>
    <xdr:ext cx="762000" cy="259045"/>
    <xdr:sp macro="" textlink="">
      <xdr:nvSpPr>
        <xdr:cNvPr id="448" name="テキスト ボックス 447"/>
        <xdr:cNvSpPr txBox="1"/>
      </xdr:nvSpPr>
      <xdr:spPr>
        <a:xfrm>
          <a:off x="13131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154178</xdr:rowOff>
    </xdr:from>
    <xdr:to>
      <xdr:col>24</xdr:col>
      <xdr:colOff>609600</xdr:colOff>
      <xdr:row>17</xdr:row>
      <xdr:rowOff>84328</xdr:rowOff>
    </xdr:to>
    <xdr:sp macro="" textlink="">
      <xdr:nvSpPr>
        <xdr:cNvPr id="454" name="円/楕円 453"/>
        <xdr:cNvSpPr/>
      </xdr:nvSpPr>
      <xdr:spPr>
        <a:xfrm>
          <a:off x="16967200" y="28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126255</xdr:rowOff>
    </xdr:from>
    <xdr:ext cx="762000" cy="259045"/>
    <xdr:sp macro="" textlink="">
      <xdr:nvSpPr>
        <xdr:cNvPr id="455" name="将来負担の状況該当値テキスト"/>
        <xdr:cNvSpPr txBox="1"/>
      </xdr:nvSpPr>
      <xdr:spPr>
        <a:xfrm>
          <a:off x="17106900" y="28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59267</xdr:rowOff>
    </xdr:from>
    <xdr:to>
      <xdr:col>23</xdr:col>
      <xdr:colOff>457200</xdr:colOff>
      <xdr:row>16</xdr:row>
      <xdr:rowOff>160867</xdr:rowOff>
    </xdr:to>
    <xdr:sp macro="" textlink="">
      <xdr:nvSpPr>
        <xdr:cNvPr id="456" name="円/楕円 455"/>
        <xdr:cNvSpPr/>
      </xdr:nvSpPr>
      <xdr:spPr>
        <a:xfrm>
          <a:off x="16129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145644</xdr:rowOff>
    </xdr:from>
    <xdr:ext cx="736600" cy="259045"/>
    <xdr:sp macro="" textlink="">
      <xdr:nvSpPr>
        <xdr:cNvPr id="457" name="テキスト ボックス 456"/>
        <xdr:cNvSpPr txBox="1"/>
      </xdr:nvSpPr>
      <xdr:spPr>
        <a:xfrm>
          <a:off x="15798800" y="288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550</xdr:rowOff>
    </xdr:from>
    <xdr:to>
      <xdr:col>22</xdr:col>
      <xdr:colOff>254000</xdr:colOff>
      <xdr:row>16</xdr:row>
      <xdr:rowOff>102150</xdr:rowOff>
    </xdr:to>
    <xdr:sp macro="" textlink="">
      <xdr:nvSpPr>
        <xdr:cNvPr id="458" name="円/楕円 457"/>
        <xdr:cNvSpPr/>
      </xdr:nvSpPr>
      <xdr:spPr>
        <a:xfrm>
          <a:off x="15240000" y="27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86927</xdr:rowOff>
    </xdr:from>
    <xdr:ext cx="762000" cy="259045"/>
    <xdr:sp macro="" textlink="">
      <xdr:nvSpPr>
        <xdr:cNvPr id="459" name="テキスト ボックス 458"/>
        <xdr:cNvSpPr txBox="1"/>
      </xdr:nvSpPr>
      <xdr:spPr>
        <a:xfrm>
          <a:off x="14909800" y="28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126153</xdr:rowOff>
    </xdr:from>
    <xdr:to>
      <xdr:col>21</xdr:col>
      <xdr:colOff>50800</xdr:colOff>
      <xdr:row>16</xdr:row>
      <xdr:rowOff>56303</xdr:rowOff>
    </xdr:to>
    <xdr:sp macro="" textlink="">
      <xdr:nvSpPr>
        <xdr:cNvPr id="460" name="円/楕円 459"/>
        <xdr:cNvSpPr/>
      </xdr:nvSpPr>
      <xdr:spPr>
        <a:xfrm>
          <a:off x="14351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66480</xdr:rowOff>
    </xdr:from>
    <xdr:ext cx="762000" cy="259045"/>
    <xdr:sp macro="" textlink="">
      <xdr:nvSpPr>
        <xdr:cNvPr id="461" name="テキスト ボックス 460"/>
        <xdr:cNvSpPr txBox="1"/>
      </xdr:nvSpPr>
      <xdr:spPr>
        <a:xfrm>
          <a:off x="14020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117306</xdr:rowOff>
    </xdr:from>
    <xdr:to>
      <xdr:col>19</xdr:col>
      <xdr:colOff>533400</xdr:colOff>
      <xdr:row>16</xdr:row>
      <xdr:rowOff>47456</xdr:rowOff>
    </xdr:to>
    <xdr:sp macro="" textlink="">
      <xdr:nvSpPr>
        <xdr:cNvPr id="462" name="円/楕円 461"/>
        <xdr:cNvSpPr/>
      </xdr:nvSpPr>
      <xdr:spPr>
        <a:xfrm>
          <a:off x="13462000" y="268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32233</xdr:rowOff>
    </xdr:from>
    <xdr:ext cx="762000" cy="259045"/>
    <xdr:sp macro="" textlink="">
      <xdr:nvSpPr>
        <xdr:cNvPr id="463" name="テキスト ボックス 462"/>
        <xdr:cNvSpPr txBox="1"/>
      </xdr:nvSpPr>
      <xdr:spPr>
        <a:xfrm>
          <a:off x="13131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岩手県滝沢市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55,246
55,110
182.46
20,530,676
20,208,598
304,669
10,331,858
17,201,715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71.8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類似団体平均を</a:t>
          </a:r>
          <a:r>
            <a:rPr lang="ja-JP" altLang="en-US" sz="1100" b="0" i="0" baseline="0">
              <a:solidFill>
                <a:schemeClr val="dk1"/>
              </a:solidFill>
              <a:effectLst/>
              <a:latin typeface="+mn-lt"/>
              <a:ea typeface="+mn-ea"/>
              <a:cs typeface="+mn-cs"/>
            </a:rPr>
            <a:t>４．１</a:t>
          </a:r>
          <a:r>
            <a:rPr lang="ja-JP" altLang="ja-JP" sz="1100" b="0" i="0" baseline="0">
              <a:solidFill>
                <a:schemeClr val="dk1"/>
              </a:solidFill>
              <a:effectLst/>
              <a:latin typeface="+mn-lt"/>
              <a:ea typeface="+mn-ea"/>
              <a:cs typeface="+mn-cs"/>
            </a:rPr>
            <a:t>ポイント下回る２０．</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％となっている。</a:t>
          </a:r>
          <a:endParaRPr lang="ja-JP" altLang="ja-JP" sz="1400">
            <a:effectLst/>
          </a:endParaRPr>
        </a:p>
        <a:p>
          <a:r>
            <a:rPr lang="ja-JP" altLang="ja-JP" sz="1100" b="0" i="0" baseline="0">
              <a:solidFill>
                <a:schemeClr val="dk1"/>
              </a:solidFill>
              <a:effectLst/>
              <a:latin typeface="+mn-lt"/>
              <a:ea typeface="+mn-ea"/>
              <a:cs typeface="+mn-cs"/>
            </a:rPr>
            <a:t>　要因としては、職員定数管理の徹底のほか、市営の病院や保育所などの施設を持たないこと及び消防業務を一部事務組合で行っていることによるものが大きい。また、平成２３年度よりごみ処理業務についても一部事務組合で行っている。一部事務組合の人件費に充てる負担金や下水道事業などの公営企業会計の人件費に充てる繰入金といった人件費に準ずる費用を合計した場合の人口１人当たりの歳出決算額は、類似団体平均を下回っていることから、今後も職員定数管理の徹底を図っていくこととす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100874</xdr:rowOff>
    </xdr:from>
    <xdr:to>
      <xdr:col>7</xdr:col>
      <xdr:colOff>15875</xdr:colOff>
      <xdr:row>34</xdr:row>
      <xdr:rowOff>133531</xdr:rowOff>
    </xdr:to>
    <xdr:cxnSp macro="">
      <xdr:nvCxnSpPr>
        <xdr:cNvPr id="68" name="直線コネクタ 67"/>
        <xdr:cNvCxnSpPr/>
      </xdr:nvCxnSpPr>
      <xdr:spPr>
        <a:xfrm flipV="1">
          <a:off x="3987800" y="59301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48623</xdr:rowOff>
    </xdr:from>
    <xdr:to>
      <xdr:col>5</xdr:col>
      <xdr:colOff>549275</xdr:colOff>
      <xdr:row>34</xdr:row>
      <xdr:rowOff>133531</xdr:rowOff>
    </xdr:to>
    <xdr:cxnSp macro="">
      <xdr:nvCxnSpPr>
        <xdr:cNvPr id="71" name="直線コネクタ 70"/>
        <xdr:cNvCxnSpPr/>
      </xdr:nvCxnSpPr>
      <xdr:spPr>
        <a:xfrm>
          <a:off x="3098800" y="587792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3" name="テキスト ボックス 72"/>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48623</xdr:rowOff>
    </xdr:from>
    <xdr:to>
      <xdr:col>4</xdr:col>
      <xdr:colOff>346075</xdr:colOff>
      <xdr:row>34</xdr:row>
      <xdr:rowOff>107406</xdr:rowOff>
    </xdr:to>
    <xdr:cxnSp macro="">
      <xdr:nvCxnSpPr>
        <xdr:cNvPr id="74" name="直線コネクタ 73"/>
        <xdr:cNvCxnSpPr/>
      </xdr:nvCxnSpPr>
      <xdr:spPr>
        <a:xfrm flipV="1">
          <a:off x="2209800" y="587792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76" name="テキスト ボックス 75"/>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107406</xdr:rowOff>
    </xdr:from>
    <xdr:to>
      <xdr:col>3</xdr:col>
      <xdr:colOff>142875</xdr:colOff>
      <xdr:row>34</xdr:row>
      <xdr:rowOff>113937</xdr:rowOff>
    </xdr:to>
    <xdr:cxnSp macro="">
      <xdr:nvCxnSpPr>
        <xdr:cNvPr id="77" name="直線コネクタ 76"/>
        <xdr:cNvCxnSpPr/>
      </xdr:nvCxnSpPr>
      <xdr:spPr>
        <a:xfrm flipV="1">
          <a:off x="1320800" y="59367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54808</xdr:rowOff>
    </xdr:from>
    <xdr:ext cx="762000" cy="259045"/>
    <xdr:sp macro="" textlink="">
      <xdr:nvSpPr>
        <xdr:cNvPr id="79" name="テキスト ボックス 78"/>
        <xdr:cNvSpPr txBox="1"/>
      </xdr:nvSpPr>
      <xdr:spPr>
        <a:xfrm>
          <a:off x="1828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146413</xdr:rowOff>
    </xdr:from>
    <xdr:to>
      <xdr:col>1</xdr:col>
      <xdr:colOff>676275</xdr:colOff>
      <xdr:row>36</xdr:row>
      <xdr:rowOff>76563</xdr:rowOff>
    </xdr:to>
    <xdr:sp macro="" textlink="">
      <xdr:nvSpPr>
        <xdr:cNvPr id="80" name="フローチャート : 判断 79"/>
        <xdr:cNvSpPr/>
      </xdr:nvSpPr>
      <xdr:spPr>
        <a:xfrm>
          <a:off x="1270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61340</xdr:rowOff>
    </xdr:from>
    <xdr:ext cx="762000" cy="259045"/>
    <xdr:sp macro="" textlink="">
      <xdr:nvSpPr>
        <xdr:cNvPr id="81" name="テキスト ボックス 80"/>
        <xdr:cNvSpPr txBox="1"/>
      </xdr:nvSpPr>
      <xdr:spPr>
        <a:xfrm>
          <a:off x="939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50074</xdr:rowOff>
    </xdr:from>
    <xdr:to>
      <xdr:col>7</xdr:col>
      <xdr:colOff>66675</xdr:colOff>
      <xdr:row>34</xdr:row>
      <xdr:rowOff>151674</xdr:rowOff>
    </xdr:to>
    <xdr:sp macro="" textlink="">
      <xdr:nvSpPr>
        <xdr:cNvPr id="87" name="円/楕円 86"/>
        <xdr:cNvSpPr/>
      </xdr:nvSpPr>
      <xdr:spPr>
        <a:xfrm>
          <a:off x="47752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66601</xdr:rowOff>
    </xdr:from>
    <xdr:ext cx="762000" cy="259045"/>
    <xdr:sp macro="" textlink="">
      <xdr:nvSpPr>
        <xdr:cNvPr id="88" name="人件費該当値テキスト"/>
        <xdr:cNvSpPr txBox="1"/>
      </xdr:nvSpPr>
      <xdr:spPr>
        <a:xfrm>
          <a:off x="4914900" y="572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82731</xdr:rowOff>
    </xdr:from>
    <xdr:to>
      <xdr:col>5</xdr:col>
      <xdr:colOff>600075</xdr:colOff>
      <xdr:row>35</xdr:row>
      <xdr:rowOff>12881</xdr:rowOff>
    </xdr:to>
    <xdr:sp macro="" textlink="">
      <xdr:nvSpPr>
        <xdr:cNvPr id="89" name="円/楕円 88"/>
        <xdr:cNvSpPr/>
      </xdr:nvSpPr>
      <xdr:spPr>
        <a:xfrm>
          <a:off x="3937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23058</xdr:rowOff>
    </xdr:from>
    <xdr:ext cx="736600" cy="259045"/>
    <xdr:sp macro="" textlink="">
      <xdr:nvSpPr>
        <xdr:cNvPr id="90" name="テキスト ボックス 89"/>
        <xdr:cNvSpPr txBox="1"/>
      </xdr:nvSpPr>
      <xdr:spPr>
        <a:xfrm>
          <a:off x="3606800" y="5680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169273</xdr:rowOff>
    </xdr:from>
    <xdr:to>
      <xdr:col>4</xdr:col>
      <xdr:colOff>396875</xdr:colOff>
      <xdr:row>34</xdr:row>
      <xdr:rowOff>99423</xdr:rowOff>
    </xdr:to>
    <xdr:sp macro="" textlink="">
      <xdr:nvSpPr>
        <xdr:cNvPr id="91" name="円/楕円 90"/>
        <xdr:cNvSpPr/>
      </xdr:nvSpPr>
      <xdr:spPr>
        <a:xfrm>
          <a:off x="3048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109600</xdr:rowOff>
    </xdr:from>
    <xdr:ext cx="762000" cy="259045"/>
    <xdr:sp macro="" textlink="">
      <xdr:nvSpPr>
        <xdr:cNvPr id="92" name="テキスト ボックス 91"/>
        <xdr:cNvSpPr txBox="1"/>
      </xdr:nvSpPr>
      <xdr:spPr>
        <a:xfrm>
          <a:off x="2717800" y="559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56606</xdr:rowOff>
    </xdr:from>
    <xdr:to>
      <xdr:col>3</xdr:col>
      <xdr:colOff>193675</xdr:colOff>
      <xdr:row>34</xdr:row>
      <xdr:rowOff>158206</xdr:rowOff>
    </xdr:to>
    <xdr:sp macro="" textlink="">
      <xdr:nvSpPr>
        <xdr:cNvPr id="93" name="円/楕円 92"/>
        <xdr:cNvSpPr/>
      </xdr:nvSpPr>
      <xdr:spPr>
        <a:xfrm>
          <a:off x="2159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168383</xdr:rowOff>
    </xdr:from>
    <xdr:ext cx="762000" cy="259045"/>
    <xdr:sp macro="" textlink="">
      <xdr:nvSpPr>
        <xdr:cNvPr id="94" name="テキスト ボックス 93"/>
        <xdr:cNvSpPr txBox="1"/>
      </xdr:nvSpPr>
      <xdr:spPr>
        <a:xfrm>
          <a:off x="1828800" y="5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63137</xdr:rowOff>
    </xdr:from>
    <xdr:to>
      <xdr:col>1</xdr:col>
      <xdr:colOff>676275</xdr:colOff>
      <xdr:row>34</xdr:row>
      <xdr:rowOff>164737</xdr:rowOff>
    </xdr:to>
    <xdr:sp macro="" textlink="">
      <xdr:nvSpPr>
        <xdr:cNvPr id="95" name="円/楕円 94"/>
        <xdr:cNvSpPr/>
      </xdr:nvSpPr>
      <xdr:spPr>
        <a:xfrm>
          <a:off x="12700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3464</xdr:rowOff>
    </xdr:from>
    <xdr:ext cx="762000" cy="259045"/>
    <xdr:sp macro="" textlink="">
      <xdr:nvSpPr>
        <xdr:cNvPr id="96" name="テキスト ボックス 95"/>
        <xdr:cNvSpPr txBox="1"/>
      </xdr:nvSpPr>
      <xdr:spPr>
        <a:xfrm>
          <a:off x="939800" y="56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類似団体平均を</a:t>
          </a:r>
          <a:r>
            <a:rPr lang="ja-JP" altLang="en-US" sz="1100" b="0" i="0" baseline="0">
              <a:solidFill>
                <a:schemeClr val="dk1"/>
              </a:solidFill>
              <a:effectLst/>
              <a:latin typeface="+mn-lt"/>
              <a:ea typeface="+mn-ea"/>
              <a:cs typeface="+mn-cs"/>
            </a:rPr>
            <a:t>５．４</a:t>
          </a:r>
          <a:r>
            <a:rPr lang="ja-JP" altLang="ja-JP" sz="1100" b="0" i="0" baseline="0">
              <a:solidFill>
                <a:schemeClr val="dk1"/>
              </a:solidFill>
              <a:effectLst/>
              <a:latin typeface="+mn-lt"/>
              <a:ea typeface="+mn-ea"/>
              <a:cs typeface="+mn-cs"/>
            </a:rPr>
            <a:t>ポイント下回る１０．</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％となっており、</a:t>
          </a:r>
          <a:r>
            <a:rPr lang="ja-JP" altLang="en-US" sz="1100" b="0" i="0" baseline="0">
              <a:solidFill>
                <a:schemeClr val="dk1"/>
              </a:solidFill>
              <a:effectLst/>
              <a:latin typeface="+mn-lt"/>
              <a:ea typeface="+mn-ea"/>
              <a:cs typeface="+mn-cs"/>
            </a:rPr>
            <a:t>交流拠点複合施設指定管理料</a:t>
          </a:r>
          <a:r>
            <a:rPr lang="ja-JP" altLang="ja-JP" sz="1100" b="0" i="0" baseline="0">
              <a:solidFill>
                <a:schemeClr val="dk1"/>
              </a:solidFill>
              <a:effectLst/>
              <a:latin typeface="+mn-lt"/>
              <a:ea typeface="+mn-ea"/>
              <a:cs typeface="+mn-cs"/>
            </a:rPr>
            <a:t>や</a:t>
          </a:r>
          <a:r>
            <a:rPr lang="ja-JP" altLang="en-US" sz="1100" b="0" i="0" baseline="0">
              <a:solidFill>
                <a:schemeClr val="dk1"/>
              </a:solidFill>
              <a:effectLst/>
              <a:latin typeface="+mn-lt"/>
              <a:ea typeface="+mn-ea"/>
              <a:cs typeface="+mn-cs"/>
            </a:rPr>
            <a:t>固定資産台帳管理システム整備構築委託料の増加</a:t>
          </a:r>
          <a:r>
            <a:rPr lang="ja-JP" altLang="ja-JP" sz="1100" b="0" i="0" baseline="0">
              <a:solidFill>
                <a:schemeClr val="dk1"/>
              </a:solidFill>
              <a:effectLst/>
              <a:latin typeface="+mn-lt"/>
              <a:ea typeface="+mn-ea"/>
              <a:cs typeface="+mn-cs"/>
            </a:rPr>
            <a:t>などにより、前年度より０．</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上昇</a:t>
          </a:r>
          <a:r>
            <a:rPr lang="ja-JP" altLang="ja-JP" sz="1100" b="0" i="0" baseline="0">
              <a:solidFill>
                <a:schemeClr val="dk1"/>
              </a:solidFill>
              <a:effectLst/>
              <a:latin typeface="+mn-lt"/>
              <a:ea typeface="+mn-ea"/>
              <a:cs typeface="+mn-cs"/>
            </a:rPr>
            <a:t>しているが、類似団体比較では、</a:t>
          </a:r>
          <a:r>
            <a:rPr lang="ja-JP" altLang="en-US" sz="1100" b="0" i="0" baseline="0">
              <a:solidFill>
                <a:schemeClr val="dk1"/>
              </a:solidFill>
              <a:effectLst/>
              <a:latin typeface="+mn-lt"/>
              <a:ea typeface="+mn-ea"/>
              <a:cs typeface="+mn-cs"/>
            </a:rPr>
            <a:t>８５</a:t>
          </a:r>
          <a:r>
            <a:rPr lang="ja-JP" altLang="ja-JP" sz="1100" b="0" i="0" baseline="0">
              <a:solidFill>
                <a:schemeClr val="dk1"/>
              </a:solidFill>
              <a:effectLst/>
              <a:latin typeface="+mn-lt"/>
              <a:ea typeface="+mn-ea"/>
              <a:cs typeface="+mn-cs"/>
            </a:rPr>
            <a:t>団体中</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番目と低い部類に入っている</a:t>
          </a:r>
          <a:r>
            <a:rPr lang="ja-JP" altLang="en-US" sz="14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97282</xdr:rowOff>
    </xdr:from>
    <xdr:to>
      <xdr:col>24</xdr:col>
      <xdr:colOff>31750</xdr:colOff>
      <xdr:row>13</xdr:row>
      <xdr:rowOff>106426</xdr:rowOff>
    </xdr:to>
    <xdr:cxnSp macro="">
      <xdr:nvCxnSpPr>
        <xdr:cNvPr id="127" name="直線コネクタ 126"/>
        <xdr:cNvCxnSpPr/>
      </xdr:nvCxnSpPr>
      <xdr:spPr>
        <a:xfrm>
          <a:off x="15671800" y="23261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97282</xdr:rowOff>
    </xdr:from>
    <xdr:to>
      <xdr:col>22</xdr:col>
      <xdr:colOff>565150</xdr:colOff>
      <xdr:row>13</xdr:row>
      <xdr:rowOff>133858</xdr:rowOff>
    </xdr:to>
    <xdr:cxnSp macro="">
      <xdr:nvCxnSpPr>
        <xdr:cNvPr id="130" name="直線コネクタ 129"/>
        <xdr:cNvCxnSpPr/>
      </xdr:nvCxnSpPr>
      <xdr:spPr>
        <a:xfrm flipV="1">
          <a:off x="14782800" y="23261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66565</xdr:rowOff>
    </xdr:from>
    <xdr:ext cx="736600" cy="259045"/>
    <xdr:sp macro="" textlink="">
      <xdr:nvSpPr>
        <xdr:cNvPr id="132" name="テキスト ボックス 131"/>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97282</xdr:rowOff>
    </xdr:from>
    <xdr:to>
      <xdr:col>21</xdr:col>
      <xdr:colOff>361950</xdr:colOff>
      <xdr:row>13</xdr:row>
      <xdr:rowOff>133858</xdr:rowOff>
    </xdr:to>
    <xdr:cxnSp macro="">
      <xdr:nvCxnSpPr>
        <xdr:cNvPr id="133" name="直線コネクタ 132"/>
        <xdr:cNvCxnSpPr/>
      </xdr:nvCxnSpPr>
      <xdr:spPr>
        <a:xfrm>
          <a:off x="13893800" y="23261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11701</xdr:rowOff>
    </xdr:from>
    <xdr:ext cx="762000" cy="259045"/>
    <xdr:sp macro="" textlink="">
      <xdr:nvSpPr>
        <xdr:cNvPr id="135" name="テキスト ボックス 134"/>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5842</xdr:rowOff>
    </xdr:from>
    <xdr:to>
      <xdr:col>20</xdr:col>
      <xdr:colOff>158750</xdr:colOff>
      <xdr:row>13</xdr:row>
      <xdr:rowOff>97282</xdr:rowOff>
    </xdr:to>
    <xdr:cxnSp macro="">
      <xdr:nvCxnSpPr>
        <xdr:cNvPr id="136" name="直線コネクタ 135"/>
        <xdr:cNvCxnSpPr/>
      </xdr:nvCxnSpPr>
      <xdr:spPr>
        <a:xfrm>
          <a:off x="13004800" y="22346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119143</xdr:rowOff>
    </xdr:from>
    <xdr:ext cx="762000" cy="259045"/>
    <xdr:sp macro="" textlink="">
      <xdr:nvSpPr>
        <xdr:cNvPr id="138" name="テキスト ボックス 137"/>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115062</xdr:rowOff>
    </xdr:from>
    <xdr:to>
      <xdr:col>19</xdr:col>
      <xdr:colOff>6350</xdr:colOff>
      <xdr:row>16</xdr:row>
      <xdr:rowOff>45212</xdr:rowOff>
    </xdr:to>
    <xdr:sp macro="" textlink="">
      <xdr:nvSpPr>
        <xdr:cNvPr id="139" name="フローチャート : 判断 138"/>
        <xdr:cNvSpPr/>
      </xdr:nvSpPr>
      <xdr:spPr>
        <a:xfrm>
          <a:off x="12954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29989</xdr:rowOff>
    </xdr:from>
    <xdr:ext cx="762000" cy="259045"/>
    <xdr:sp macro="" textlink="">
      <xdr:nvSpPr>
        <xdr:cNvPr id="140" name="テキスト ボックス 139"/>
        <xdr:cNvSpPr txBox="1"/>
      </xdr:nvSpPr>
      <xdr:spPr>
        <a:xfrm>
          <a:off x="12623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55626</xdr:rowOff>
    </xdr:from>
    <xdr:to>
      <xdr:col>24</xdr:col>
      <xdr:colOff>82550</xdr:colOff>
      <xdr:row>13</xdr:row>
      <xdr:rowOff>157226</xdr:rowOff>
    </xdr:to>
    <xdr:sp macro="" textlink="">
      <xdr:nvSpPr>
        <xdr:cNvPr id="146" name="円/楕円 145"/>
        <xdr:cNvSpPr/>
      </xdr:nvSpPr>
      <xdr:spPr>
        <a:xfrm>
          <a:off x="164592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72153</xdr:rowOff>
    </xdr:from>
    <xdr:ext cx="762000" cy="259045"/>
    <xdr:sp macro="" textlink="">
      <xdr:nvSpPr>
        <xdr:cNvPr id="147" name="物件費該当値テキスト"/>
        <xdr:cNvSpPr txBox="1"/>
      </xdr:nvSpPr>
      <xdr:spPr>
        <a:xfrm>
          <a:off x="16598900" y="212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46482</xdr:rowOff>
    </xdr:from>
    <xdr:to>
      <xdr:col>22</xdr:col>
      <xdr:colOff>615950</xdr:colOff>
      <xdr:row>13</xdr:row>
      <xdr:rowOff>148082</xdr:rowOff>
    </xdr:to>
    <xdr:sp macro="" textlink="">
      <xdr:nvSpPr>
        <xdr:cNvPr id="148" name="円/楕円 147"/>
        <xdr:cNvSpPr/>
      </xdr:nvSpPr>
      <xdr:spPr>
        <a:xfrm>
          <a:off x="15621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158259</xdr:rowOff>
    </xdr:from>
    <xdr:ext cx="736600" cy="259045"/>
    <xdr:sp macro="" textlink="">
      <xdr:nvSpPr>
        <xdr:cNvPr id="149" name="テキスト ボックス 148"/>
        <xdr:cNvSpPr txBox="1"/>
      </xdr:nvSpPr>
      <xdr:spPr>
        <a:xfrm>
          <a:off x="15290800" y="2044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83058</xdr:rowOff>
    </xdr:from>
    <xdr:to>
      <xdr:col>21</xdr:col>
      <xdr:colOff>412750</xdr:colOff>
      <xdr:row>14</xdr:row>
      <xdr:rowOff>13208</xdr:rowOff>
    </xdr:to>
    <xdr:sp macro="" textlink="">
      <xdr:nvSpPr>
        <xdr:cNvPr id="150" name="円/楕円 149"/>
        <xdr:cNvSpPr/>
      </xdr:nvSpPr>
      <xdr:spPr>
        <a:xfrm>
          <a:off x="14732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23385</xdr:rowOff>
    </xdr:from>
    <xdr:ext cx="762000" cy="259045"/>
    <xdr:sp macro="" textlink="">
      <xdr:nvSpPr>
        <xdr:cNvPr id="151" name="テキスト ボックス 150"/>
        <xdr:cNvSpPr txBox="1"/>
      </xdr:nvSpPr>
      <xdr:spPr>
        <a:xfrm>
          <a:off x="14401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46482</xdr:rowOff>
    </xdr:from>
    <xdr:to>
      <xdr:col>20</xdr:col>
      <xdr:colOff>209550</xdr:colOff>
      <xdr:row>13</xdr:row>
      <xdr:rowOff>148082</xdr:rowOff>
    </xdr:to>
    <xdr:sp macro="" textlink="">
      <xdr:nvSpPr>
        <xdr:cNvPr id="152" name="円/楕円 151"/>
        <xdr:cNvSpPr/>
      </xdr:nvSpPr>
      <xdr:spPr>
        <a:xfrm>
          <a:off x="13843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158259</xdr:rowOff>
    </xdr:from>
    <xdr:ext cx="762000" cy="259045"/>
    <xdr:sp macro="" textlink="">
      <xdr:nvSpPr>
        <xdr:cNvPr id="153" name="テキスト ボックス 152"/>
        <xdr:cNvSpPr txBox="1"/>
      </xdr:nvSpPr>
      <xdr:spPr>
        <a:xfrm>
          <a:off x="13512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126492</xdr:rowOff>
    </xdr:from>
    <xdr:to>
      <xdr:col>19</xdr:col>
      <xdr:colOff>6350</xdr:colOff>
      <xdr:row>13</xdr:row>
      <xdr:rowOff>56642</xdr:rowOff>
    </xdr:to>
    <xdr:sp macro="" textlink="">
      <xdr:nvSpPr>
        <xdr:cNvPr id="154" name="円/楕円 153"/>
        <xdr:cNvSpPr/>
      </xdr:nvSpPr>
      <xdr:spPr>
        <a:xfrm>
          <a:off x="129540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66819</xdr:rowOff>
    </xdr:from>
    <xdr:ext cx="762000" cy="259045"/>
    <xdr:sp macro="" textlink="">
      <xdr:nvSpPr>
        <xdr:cNvPr id="155" name="テキスト ボックス 154"/>
        <xdr:cNvSpPr txBox="1"/>
      </xdr:nvSpPr>
      <xdr:spPr>
        <a:xfrm>
          <a:off x="12623800" y="1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類似団体平均を</a:t>
          </a:r>
          <a:r>
            <a:rPr lang="ja-JP" altLang="en-US" sz="1100" b="0" i="0" baseline="0">
              <a:solidFill>
                <a:schemeClr val="dk1"/>
              </a:solidFill>
              <a:effectLst/>
              <a:latin typeface="+mn-lt"/>
              <a:ea typeface="+mn-ea"/>
              <a:cs typeface="+mn-cs"/>
            </a:rPr>
            <a:t>１．６</a:t>
          </a:r>
          <a:r>
            <a:rPr lang="ja-JP" altLang="ja-JP" sz="1100" b="0" i="0" baseline="0">
              <a:solidFill>
                <a:schemeClr val="dk1"/>
              </a:solidFill>
              <a:effectLst/>
              <a:latin typeface="+mn-lt"/>
              <a:ea typeface="+mn-ea"/>
              <a:cs typeface="+mn-cs"/>
            </a:rPr>
            <a:t>ポイント上回る１３．</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これは本市の保育所が民間委託となっており、保育所に係る人件費が扶助費の委託料として支出されることが大きな要因となっている。</a:t>
          </a:r>
          <a:r>
            <a:rPr lang="ja-JP" altLang="en-US" sz="1100" b="0" i="0" baseline="0">
              <a:solidFill>
                <a:schemeClr val="dk1"/>
              </a:solidFill>
              <a:effectLst/>
              <a:latin typeface="+mn-lt"/>
              <a:ea typeface="+mn-ea"/>
              <a:cs typeface="+mn-cs"/>
            </a:rPr>
            <a:t>年金生活者等支援臨時福祉給付の実施により約１億２千万円の皆増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介護給付費・訓練等給付費が約</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千５百万円の増の増となっている。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今後も扶助費のさらなる増加が予見されるため、</a:t>
          </a:r>
          <a:r>
            <a:rPr lang="ja-JP" altLang="ja-JP" sz="1100">
              <a:solidFill>
                <a:schemeClr val="dk1"/>
              </a:solidFill>
              <a:effectLst/>
              <a:latin typeface="+mn-lt"/>
              <a:ea typeface="+mn-ea"/>
              <a:cs typeface="+mn-cs"/>
            </a:rPr>
            <a:t>財政構造改革を推進し、適切な事業実施に努める必要がある。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80735</xdr:rowOff>
    </xdr:from>
    <xdr:to>
      <xdr:col>7</xdr:col>
      <xdr:colOff>15875</xdr:colOff>
      <xdr:row>57</xdr:row>
      <xdr:rowOff>102507</xdr:rowOff>
    </xdr:to>
    <xdr:cxnSp macro="">
      <xdr:nvCxnSpPr>
        <xdr:cNvPr id="190" name="直線コネクタ 189"/>
        <xdr:cNvCxnSpPr/>
      </xdr:nvCxnSpPr>
      <xdr:spPr>
        <a:xfrm flipV="1">
          <a:off x="3987800" y="9853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67128</xdr:rowOff>
    </xdr:from>
    <xdr:to>
      <xdr:col>5</xdr:col>
      <xdr:colOff>549275</xdr:colOff>
      <xdr:row>57</xdr:row>
      <xdr:rowOff>102507</xdr:rowOff>
    </xdr:to>
    <xdr:cxnSp macro="">
      <xdr:nvCxnSpPr>
        <xdr:cNvPr id="193" name="直線コネクタ 192"/>
        <xdr:cNvCxnSpPr/>
      </xdr:nvCxnSpPr>
      <xdr:spPr>
        <a:xfrm>
          <a:off x="3098800" y="96683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75293</xdr:rowOff>
    </xdr:from>
    <xdr:to>
      <xdr:col>4</xdr:col>
      <xdr:colOff>346075</xdr:colOff>
      <xdr:row>56</xdr:row>
      <xdr:rowOff>67128</xdr:rowOff>
    </xdr:to>
    <xdr:cxnSp macro="">
      <xdr:nvCxnSpPr>
        <xdr:cNvPr id="196" name="直線コネクタ 195"/>
        <xdr:cNvCxnSpPr/>
      </xdr:nvCxnSpPr>
      <xdr:spPr>
        <a:xfrm>
          <a:off x="2209800" y="95050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42635</xdr:rowOff>
    </xdr:from>
    <xdr:to>
      <xdr:col>3</xdr:col>
      <xdr:colOff>142875</xdr:colOff>
      <xdr:row>55</xdr:row>
      <xdr:rowOff>75293</xdr:rowOff>
    </xdr:to>
    <xdr:cxnSp macro="">
      <xdr:nvCxnSpPr>
        <xdr:cNvPr id="199" name="直線コネクタ 198"/>
        <xdr:cNvCxnSpPr/>
      </xdr:nvCxnSpPr>
      <xdr:spPr>
        <a:xfrm>
          <a:off x="1320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52</xdr:row>
      <xdr:rowOff>146957</xdr:rowOff>
    </xdr:from>
    <xdr:to>
      <xdr:col>1</xdr:col>
      <xdr:colOff>676275</xdr:colOff>
      <xdr:row>53</xdr:row>
      <xdr:rowOff>77107</xdr:rowOff>
    </xdr:to>
    <xdr:sp macro="" textlink="">
      <xdr:nvSpPr>
        <xdr:cNvPr id="202" name="フローチャート : 判断 201"/>
        <xdr:cNvSpPr/>
      </xdr:nvSpPr>
      <xdr:spPr>
        <a:xfrm>
          <a:off x="1270000" y="906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87284</xdr:rowOff>
    </xdr:from>
    <xdr:ext cx="762000" cy="259045"/>
    <xdr:sp macro="" textlink="">
      <xdr:nvSpPr>
        <xdr:cNvPr id="203" name="テキスト ボックス 202"/>
        <xdr:cNvSpPr txBox="1"/>
      </xdr:nvSpPr>
      <xdr:spPr>
        <a:xfrm>
          <a:off x="939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29935</xdr:rowOff>
    </xdr:from>
    <xdr:to>
      <xdr:col>7</xdr:col>
      <xdr:colOff>66675</xdr:colOff>
      <xdr:row>57</xdr:row>
      <xdr:rowOff>131535</xdr:rowOff>
    </xdr:to>
    <xdr:sp macro="" textlink="">
      <xdr:nvSpPr>
        <xdr:cNvPr id="209" name="円/楕円 208"/>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2012</xdr:rowOff>
    </xdr:from>
    <xdr:ext cx="762000" cy="259045"/>
    <xdr:sp macro="" textlink="">
      <xdr:nvSpPr>
        <xdr:cNvPr id="210" name="扶助費該当値テキスト"/>
        <xdr:cNvSpPr txBox="1"/>
      </xdr:nvSpPr>
      <xdr:spPr>
        <a:xfrm>
          <a:off x="4914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51707</xdr:rowOff>
    </xdr:from>
    <xdr:to>
      <xdr:col>5</xdr:col>
      <xdr:colOff>600075</xdr:colOff>
      <xdr:row>57</xdr:row>
      <xdr:rowOff>153307</xdr:rowOff>
    </xdr:to>
    <xdr:sp macro="" textlink="">
      <xdr:nvSpPr>
        <xdr:cNvPr id="211" name="円/楕円 210"/>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138084</xdr:rowOff>
    </xdr:from>
    <xdr:ext cx="736600" cy="259045"/>
    <xdr:sp macro="" textlink="">
      <xdr:nvSpPr>
        <xdr:cNvPr id="212" name="テキスト ボックス 211"/>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16328</xdr:rowOff>
    </xdr:from>
    <xdr:to>
      <xdr:col>4</xdr:col>
      <xdr:colOff>396875</xdr:colOff>
      <xdr:row>56</xdr:row>
      <xdr:rowOff>117928</xdr:rowOff>
    </xdr:to>
    <xdr:sp macro="" textlink="">
      <xdr:nvSpPr>
        <xdr:cNvPr id="213" name="円/楕円 212"/>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102705</xdr:rowOff>
    </xdr:from>
    <xdr:ext cx="762000" cy="259045"/>
    <xdr:sp macro="" textlink="">
      <xdr:nvSpPr>
        <xdr:cNvPr id="214" name="テキスト ボックス 213"/>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24493</xdr:rowOff>
    </xdr:from>
    <xdr:to>
      <xdr:col>3</xdr:col>
      <xdr:colOff>193675</xdr:colOff>
      <xdr:row>55</xdr:row>
      <xdr:rowOff>126093</xdr:rowOff>
    </xdr:to>
    <xdr:sp macro="" textlink="">
      <xdr:nvSpPr>
        <xdr:cNvPr id="215" name="円/楕円 214"/>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110870</xdr:rowOff>
    </xdr:from>
    <xdr:ext cx="762000" cy="259045"/>
    <xdr:sp macro="" textlink="">
      <xdr:nvSpPr>
        <xdr:cNvPr id="216" name="テキスト ボックス 215"/>
        <xdr:cNvSpPr txBox="1"/>
      </xdr:nvSpPr>
      <xdr:spPr>
        <a:xfrm>
          <a:off x="1828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163285</xdr:rowOff>
    </xdr:from>
    <xdr:to>
      <xdr:col>1</xdr:col>
      <xdr:colOff>676275</xdr:colOff>
      <xdr:row>55</xdr:row>
      <xdr:rowOff>93435</xdr:rowOff>
    </xdr:to>
    <xdr:sp macro="" textlink="">
      <xdr:nvSpPr>
        <xdr:cNvPr id="217" name="円/楕円 216"/>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78212</xdr:rowOff>
    </xdr:from>
    <xdr:ext cx="762000" cy="259045"/>
    <xdr:sp macro="" textlink="">
      <xdr:nvSpPr>
        <xdr:cNvPr id="218" name="テキスト ボックス 217"/>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a:t>
          </a:r>
          <a:r>
            <a:rPr lang="ja-JP" altLang="en-US" sz="1100" b="0" i="0" baseline="0">
              <a:solidFill>
                <a:schemeClr val="dk1"/>
              </a:solidFill>
              <a:effectLst/>
              <a:latin typeface="+mn-lt"/>
              <a:ea typeface="+mn-ea"/>
              <a:cs typeface="+mn-cs"/>
            </a:rPr>
            <a:t>０．８</a:t>
          </a:r>
          <a:r>
            <a:rPr lang="ja-JP" altLang="ja-JP" sz="1100" b="0" i="0" baseline="0">
              <a:solidFill>
                <a:schemeClr val="dk1"/>
              </a:solidFill>
              <a:effectLst/>
              <a:latin typeface="+mn-lt"/>
              <a:ea typeface="+mn-ea"/>
              <a:cs typeface="+mn-cs"/>
            </a:rPr>
            <a:t>ポイント下回る１３．</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％となっており、前年度と比較すると、</a:t>
          </a:r>
          <a:r>
            <a:rPr lang="ja-JP" altLang="en-US" sz="1100" b="0" i="0" baseline="0">
              <a:solidFill>
                <a:schemeClr val="dk1"/>
              </a:solidFill>
              <a:effectLst/>
              <a:latin typeface="+mn-lt"/>
              <a:ea typeface="+mn-ea"/>
              <a:cs typeface="+mn-cs"/>
            </a:rPr>
            <a:t>０．３</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普通建設事業費</a:t>
          </a:r>
          <a:r>
            <a:rPr lang="en-US"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普通建設事業費の人口１人当たり決算額について、過去５年間の各年度及び５年間の平均は、ともに類似団体平均を下回っている。これは昨今の経済状況により大幅な税収の増額が見込まないことから、プライマリーバランスの黒字化を維持することを目標に事業を進めた結果である。しかしながら、大規模な施設建設が行われていることから、類似団体平均を上回っており、今後も事業を厳選し、適切な財政運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88900</xdr:rowOff>
    </xdr:from>
    <xdr:to>
      <xdr:col>24</xdr:col>
      <xdr:colOff>31750</xdr:colOff>
      <xdr:row>56</xdr:row>
      <xdr:rowOff>111760</xdr:rowOff>
    </xdr:to>
    <xdr:cxnSp macro="">
      <xdr:nvCxnSpPr>
        <xdr:cNvPr id="251" name="直線コネクタ 250"/>
        <xdr:cNvCxnSpPr/>
      </xdr:nvCxnSpPr>
      <xdr:spPr>
        <a:xfrm>
          <a:off x="15671800" y="96901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88900</xdr:rowOff>
    </xdr:from>
    <xdr:to>
      <xdr:col>22</xdr:col>
      <xdr:colOff>565150</xdr:colOff>
      <xdr:row>58</xdr:row>
      <xdr:rowOff>12700</xdr:rowOff>
    </xdr:to>
    <xdr:cxnSp macro="">
      <xdr:nvCxnSpPr>
        <xdr:cNvPr id="254" name="直線コネクタ 253"/>
        <xdr:cNvCxnSpPr/>
      </xdr:nvCxnSpPr>
      <xdr:spPr>
        <a:xfrm flipV="1">
          <a:off x="14782800" y="9690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46990</xdr:rowOff>
    </xdr:from>
    <xdr:to>
      <xdr:col>21</xdr:col>
      <xdr:colOff>361950</xdr:colOff>
      <xdr:row>58</xdr:row>
      <xdr:rowOff>12700</xdr:rowOff>
    </xdr:to>
    <xdr:cxnSp macro="">
      <xdr:nvCxnSpPr>
        <xdr:cNvPr id="257" name="直線コネクタ 256"/>
        <xdr:cNvCxnSpPr/>
      </xdr:nvCxnSpPr>
      <xdr:spPr>
        <a:xfrm>
          <a:off x="13893800" y="98196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96520</xdr:rowOff>
    </xdr:from>
    <xdr:to>
      <xdr:col>20</xdr:col>
      <xdr:colOff>158750</xdr:colOff>
      <xdr:row>57</xdr:row>
      <xdr:rowOff>46990</xdr:rowOff>
    </xdr:to>
    <xdr:cxnSp macro="">
      <xdr:nvCxnSpPr>
        <xdr:cNvPr id="260" name="直線コネクタ 259"/>
        <xdr:cNvCxnSpPr/>
      </xdr:nvCxnSpPr>
      <xdr:spPr>
        <a:xfrm>
          <a:off x="13004800" y="96977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3" name="フローチャート : 判断 262"/>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4" name="テキスト ボックス 263"/>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60960</xdr:rowOff>
    </xdr:from>
    <xdr:to>
      <xdr:col>24</xdr:col>
      <xdr:colOff>82550</xdr:colOff>
      <xdr:row>56</xdr:row>
      <xdr:rowOff>162560</xdr:rowOff>
    </xdr:to>
    <xdr:sp macro="" textlink="">
      <xdr:nvSpPr>
        <xdr:cNvPr id="270" name="円/楕円 269"/>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77487</xdr:rowOff>
    </xdr:from>
    <xdr:ext cx="762000" cy="259045"/>
    <xdr:sp macro="" textlink="">
      <xdr:nvSpPr>
        <xdr:cNvPr id="271" name="その他該当値テキスト"/>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38100</xdr:rowOff>
    </xdr:from>
    <xdr:to>
      <xdr:col>22</xdr:col>
      <xdr:colOff>615950</xdr:colOff>
      <xdr:row>56</xdr:row>
      <xdr:rowOff>139700</xdr:rowOff>
    </xdr:to>
    <xdr:sp macro="" textlink="">
      <xdr:nvSpPr>
        <xdr:cNvPr id="272" name="円/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149877</xdr:rowOff>
    </xdr:from>
    <xdr:ext cx="736600" cy="259045"/>
    <xdr:sp macro="" textlink="">
      <xdr:nvSpPr>
        <xdr:cNvPr id="273" name="テキスト ボックス 272"/>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133350</xdr:rowOff>
    </xdr:from>
    <xdr:to>
      <xdr:col>21</xdr:col>
      <xdr:colOff>412750</xdr:colOff>
      <xdr:row>58</xdr:row>
      <xdr:rowOff>63500</xdr:rowOff>
    </xdr:to>
    <xdr:sp macro="" textlink="">
      <xdr:nvSpPr>
        <xdr:cNvPr id="274" name="円/楕円 273"/>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48277</xdr:rowOff>
    </xdr:from>
    <xdr:ext cx="762000" cy="259045"/>
    <xdr:sp macro="" textlink="">
      <xdr:nvSpPr>
        <xdr:cNvPr id="275" name="テキスト ボックス 274"/>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167640</xdr:rowOff>
    </xdr:from>
    <xdr:to>
      <xdr:col>20</xdr:col>
      <xdr:colOff>209550</xdr:colOff>
      <xdr:row>57</xdr:row>
      <xdr:rowOff>97790</xdr:rowOff>
    </xdr:to>
    <xdr:sp macro="" textlink="">
      <xdr:nvSpPr>
        <xdr:cNvPr id="276" name="円/楕円 275"/>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77" name="テキスト ボックス 276"/>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45720</xdr:rowOff>
    </xdr:from>
    <xdr:to>
      <xdr:col>19</xdr:col>
      <xdr:colOff>6350</xdr:colOff>
      <xdr:row>56</xdr:row>
      <xdr:rowOff>147320</xdr:rowOff>
    </xdr:to>
    <xdr:sp macro="" textlink="">
      <xdr:nvSpPr>
        <xdr:cNvPr id="278" name="円/楕円 277"/>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157497</xdr:rowOff>
    </xdr:from>
    <xdr:ext cx="762000" cy="259045"/>
    <xdr:sp macro="" textlink="">
      <xdr:nvSpPr>
        <xdr:cNvPr id="279" name="テキスト ボックス 278"/>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類似団体平均を</a:t>
          </a:r>
          <a:r>
            <a:rPr lang="ja-JP" altLang="en-US" sz="1100" b="0" i="0" baseline="0">
              <a:solidFill>
                <a:schemeClr val="dk1"/>
              </a:solidFill>
              <a:effectLst/>
              <a:latin typeface="+mn-lt"/>
              <a:ea typeface="+mn-ea"/>
              <a:cs typeface="+mn-cs"/>
            </a:rPr>
            <a:t>１０．６</a:t>
          </a:r>
          <a:r>
            <a:rPr lang="ja-JP" altLang="ja-JP" sz="1100" b="0" i="0" baseline="0">
              <a:solidFill>
                <a:schemeClr val="dk1"/>
              </a:solidFill>
              <a:effectLst/>
              <a:latin typeface="+mn-lt"/>
              <a:ea typeface="+mn-ea"/>
              <a:cs typeface="+mn-cs"/>
            </a:rPr>
            <a:t>ポイント上回る２２．</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類似団体平均より割合が多い要因は、ごみ処理に係る一部事務組合が平成２３年度から事業を開始したことに伴い、これまで公債費及び物件費で支出していた経費が、一部事務組合負担金として、補助費等へ組み替えられ、当該費目の割合が増大したため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60706</xdr:rowOff>
    </xdr:from>
    <xdr:to>
      <xdr:col>24</xdr:col>
      <xdr:colOff>31750</xdr:colOff>
      <xdr:row>39</xdr:row>
      <xdr:rowOff>69850</xdr:rowOff>
    </xdr:to>
    <xdr:cxnSp macro="">
      <xdr:nvCxnSpPr>
        <xdr:cNvPr id="309" name="直線コネクタ 308"/>
        <xdr:cNvCxnSpPr/>
      </xdr:nvCxnSpPr>
      <xdr:spPr>
        <a:xfrm flipV="1">
          <a:off x="15671800" y="67472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108712</xdr:rowOff>
    </xdr:from>
    <xdr:to>
      <xdr:col>22</xdr:col>
      <xdr:colOff>565150</xdr:colOff>
      <xdr:row>39</xdr:row>
      <xdr:rowOff>69850</xdr:rowOff>
    </xdr:to>
    <xdr:cxnSp macro="">
      <xdr:nvCxnSpPr>
        <xdr:cNvPr id="312" name="直線コネクタ 311"/>
        <xdr:cNvCxnSpPr/>
      </xdr:nvCxnSpPr>
      <xdr:spPr>
        <a:xfrm>
          <a:off x="14782800" y="66238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108712</xdr:rowOff>
    </xdr:from>
    <xdr:to>
      <xdr:col>21</xdr:col>
      <xdr:colOff>361950</xdr:colOff>
      <xdr:row>38</xdr:row>
      <xdr:rowOff>113284</xdr:rowOff>
    </xdr:to>
    <xdr:cxnSp macro="">
      <xdr:nvCxnSpPr>
        <xdr:cNvPr id="315" name="直線コネクタ 314"/>
        <xdr:cNvCxnSpPr/>
      </xdr:nvCxnSpPr>
      <xdr:spPr>
        <a:xfrm flipV="1">
          <a:off x="13893800" y="66238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113284</xdr:rowOff>
    </xdr:from>
    <xdr:to>
      <xdr:col>20</xdr:col>
      <xdr:colOff>158750</xdr:colOff>
      <xdr:row>38</xdr:row>
      <xdr:rowOff>127000</xdr:rowOff>
    </xdr:to>
    <xdr:cxnSp macro="">
      <xdr:nvCxnSpPr>
        <xdr:cNvPr id="318" name="直線コネクタ 317"/>
        <xdr:cNvCxnSpPr/>
      </xdr:nvCxnSpPr>
      <xdr:spPr>
        <a:xfrm flipV="1">
          <a:off x="13004800" y="66283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21" name="フローチャート : 判断 32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2" name="テキスト ボックス 321"/>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9906</xdr:rowOff>
    </xdr:from>
    <xdr:to>
      <xdr:col>24</xdr:col>
      <xdr:colOff>82550</xdr:colOff>
      <xdr:row>39</xdr:row>
      <xdr:rowOff>111506</xdr:rowOff>
    </xdr:to>
    <xdr:sp macro="" textlink="">
      <xdr:nvSpPr>
        <xdr:cNvPr id="328" name="円/楕円 327"/>
        <xdr:cNvSpPr/>
      </xdr:nvSpPr>
      <xdr:spPr>
        <a:xfrm>
          <a:off x="164592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89933</xdr:rowOff>
    </xdr:from>
    <xdr:ext cx="762000" cy="259045"/>
    <xdr:sp macro="" textlink="">
      <xdr:nvSpPr>
        <xdr:cNvPr id="329" name="補助費等該当値テキスト"/>
        <xdr:cNvSpPr txBox="1"/>
      </xdr:nvSpPr>
      <xdr:spPr>
        <a:xfrm>
          <a:off x="16598900" y="66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19050</xdr:rowOff>
    </xdr:from>
    <xdr:to>
      <xdr:col>22</xdr:col>
      <xdr:colOff>615950</xdr:colOff>
      <xdr:row>39</xdr:row>
      <xdr:rowOff>120650</xdr:rowOff>
    </xdr:to>
    <xdr:sp macro="" textlink="">
      <xdr:nvSpPr>
        <xdr:cNvPr id="330" name="円/楕円 329"/>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105427</xdr:rowOff>
    </xdr:from>
    <xdr:ext cx="736600" cy="259045"/>
    <xdr:sp macro="" textlink="">
      <xdr:nvSpPr>
        <xdr:cNvPr id="331" name="テキスト ボックス 330"/>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57912</xdr:rowOff>
    </xdr:from>
    <xdr:to>
      <xdr:col>21</xdr:col>
      <xdr:colOff>412750</xdr:colOff>
      <xdr:row>38</xdr:row>
      <xdr:rowOff>159512</xdr:rowOff>
    </xdr:to>
    <xdr:sp macro="" textlink="">
      <xdr:nvSpPr>
        <xdr:cNvPr id="332" name="円/楕円 331"/>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144289</xdr:rowOff>
    </xdr:from>
    <xdr:ext cx="762000" cy="259045"/>
    <xdr:sp macro="" textlink="">
      <xdr:nvSpPr>
        <xdr:cNvPr id="333" name="テキスト ボックス 332"/>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62484</xdr:rowOff>
    </xdr:from>
    <xdr:to>
      <xdr:col>20</xdr:col>
      <xdr:colOff>209550</xdr:colOff>
      <xdr:row>38</xdr:row>
      <xdr:rowOff>164084</xdr:rowOff>
    </xdr:to>
    <xdr:sp macro="" textlink="">
      <xdr:nvSpPr>
        <xdr:cNvPr id="334" name="円/楕円 333"/>
        <xdr:cNvSpPr/>
      </xdr:nvSpPr>
      <xdr:spPr>
        <a:xfrm>
          <a:off x="13843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148861</xdr:rowOff>
    </xdr:from>
    <xdr:ext cx="762000" cy="259045"/>
    <xdr:sp macro="" textlink="">
      <xdr:nvSpPr>
        <xdr:cNvPr id="335" name="テキスト ボックス 334"/>
        <xdr:cNvSpPr txBox="1"/>
      </xdr:nvSpPr>
      <xdr:spPr>
        <a:xfrm>
          <a:off x="13512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76200</xdr:rowOff>
    </xdr:from>
    <xdr:to>
      <xdr:col>19</xdr:col>
      <xdr:colOff>6350</xdr:colOff>
      <xdr:row>39</xdr:row>
      <xdr:rowOff>6350</xdr:rowOff>
    </xdr:to>
    <xdr:sp macro="" textlink="">
      <xdr:nvSpPr>
        <xdr:cNvPr id="336" name="円/楕円 335"/>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162577</xdr:rowOff>
    </xdr:from>
    <xdr:ext cx="762000" cy="259045"/>
    <xdr:sp macro="" textlink="">
      <xdr:nvSpPr>
        <xdr:cNvPr id="337" name="テキスト ボックス 336"/>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類似団体平均を３．２ポイント下回る１２．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今後、交流拠点複合施設等の大型建設事業に伴う公債費の上昇が見込まれることから、引き続き公債費の推移を注視し、健全な財政運営に努める必要がある。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104139</xdr:rowOff>
    </xdr:from>
    <xdr:to>
      <xdr:col>7</xdr:col>
      <xdr:colOff>15875</xdr:colOff>
      <xdr:row>76</xdr:row>
      <xdr:rowOff>140715</xdr:rowOff>
    </xdr:to>
    <xdr:cxnSp macro="">
      <xdr:nvCxnSpPr>
        <xdr:cNvPr id="367" name="直線コネクタ 366"/>
        <xdr:cNvCxnSpPr/>
      </xdr:nvCxnSpPr>
      <xdr:spPr>
        <a:xfrm>
          <a:off x="3987800" y="1313433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8"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104139</xdr:rowOff>
    </xdr:from>
    <xdr:to>
      <xdr:col>5</xdr:col>
      <xdr:colOff>549275</xdr:colOff>
      <xdr:row>76</xdr:row>
      <xdr:rowOff>113285</xdr:rowOff>
    </xdr:to>
    <xdr:cxnSp macro="">
      <xdr:nvCxnSpPr>
        <xdr:cNvPr id="370" name="直線コネクタ 369"/>
        <xdr:cNvCxnSpPr/>
      </xdr:nvCxnSpPr>
      <xdr:spPr>
        <a:xfrm flipV="1">
          <a:off x="3098800" y="13134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113285</xdr:rowOff>
    </xdr:from>
    <xdr:to>
      <xdr:col>4</xdr:col>
      <xdr:colOff>346075</xdr:colOff>
      <xdr:row>76</xdr:row>
      <xdr:rowOff>136144</xdr:rowOff>
    </xdr:to>
    <xdr:cxnSp macro="">
      <xdr:nvCxnSpPr>
        <xdr:cNvPr id="373" name="直線コネクタ 372"/>
        <xdr:cNvCxnSpPr/>
      </xdr:nvCxnSpPr>
      <xdr:spPr>
        <a:xfrm flipV="1">
          <a:off x="2209800" y="131434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131572</xdr:rowOff>
    </xdr:from>
    <xdr:to>
      <xdr:col>3</xdr:col>
      <xdr:colOff>142875</xdr:colOff>
      <xdr:row>76</xdr:row>
      <xdr:rowOff>136144</xdr:rowOff>
    </xdr:to>
    <xdr:cxnSp macro="">
      <xdr:nvCxnSpPr>
        <xdr:cNvPr id="376" name="直線コネクタ 375"/>
        <xdr:cNvCxnSpPr/>
      </xdr:nvCxnSpPr>
      <xdr:spPr>
        <a:xfrm>
          <a:off x="1320800" y="13161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9" name="フローチャート : 判断 378"/>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80" name="テキスト ボックス 379"/>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89915</xdr:rowOff>
    </xdr:from>
    <xdr:to>
      <xdr:col>7</xdr:col>
      <xdr:colOff>66675</xdr:colOff>
      <xdr:row>77</xdr:row>
      <xdr:rowOff>20065</xdr:rowOff>
    </xdr:to>
    <xdr:sp macro="" textlink="">
      <xdr:nvSpPr>
        <xdr:cNvPr id="386" name="円/楕円 385"/>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106442</xdr:rowOff>
    </xdr:from>
    <xdr:ext cx="762000" cy="259045"/>
    <xdr:sp macro="" textlink="">
      <xdr:nvSpPr>
        <xdr:cNvPr id="387" name="公債費該当値テキスト"/>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53339</xdr:rowOff>
    </xdr:from>
    <xdr:to>
      <xdr:col>5</xdr:col>
      <xdr:colOff>600075</xdr:colOff>
      <xdr:row>76</xdr:row>
      <xdr:rowOff>154939</xdr:rowOff>
    </xdr:to>
    <xdr:sp macro="" textlink="">
      <xdr:nvSpPr>
        <xdr:cNvPr id="388" name="円/楕円 387"/>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165117</xdr:rowOff>
    </xdr:from>
    <xdr:ext cx="736600" cy="259045"/>
    <xdr:sp macro="" textlink="">
      <xdr:nvSpPr>
        <xdr:cNvPr id="389" name="テキスト ボックス 388"/>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62485</xdr:rowOff>
    </xdr:from>
    <xdr:to>
      <xdr:col>4</xdr:col>
      <xdr:colOff>396875</xdr:colOff>
      <xdr:row>76</xdr:row>
      <xdr:rowOff>164085</xdr:rowOff>
    </xdr:to>
    <xdr:sp macro="" textlink="">
      <xdr:nvSpPr>
        <xdr:cNvPr id="390" name="円/楕円 389"/>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2811</xdr:rowOff>
    </xdr:from>
    <xdr:ext cx="762000" cy="259045"/>
    <xdr:sp macro="" textlink="">
      <xdr:nvSpPr>
        <xdr:cNvPr id="391" name="テキスト ボックス 390"/>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85344</xdr:rowOff>
    </xdr:from>
    <xdr:to>
      <xdr:col>3</xdr:col>
      <xdr:colOff>193675</xdr:colOff>
      <xdr:row>77</xdr:row>
      <xdr:rowOff>15494</xdr:rowOff>
    </xdr:to>
    <xdr:sp macro="" textlink="">
      <xdr:nvSpPr>
        <xdr:cNvPr id="392" name="円/楕円 391"/>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25671</xdr:rowOff>
    </xdr:from>
    <xdr:ext cx="762000" cy="259045"/>
    <xdr:sp macro="" textlink="">
      <xdr:nvSpPr>
        <xdr:cNvPr id="393" name="テキスト ボックス 392"/>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80772</xdr:rowOff>
    </xdr:from>
    <xdr:to>
      <xdr:col>1</xdr:col>
      <xdr:colOff>676275</xdr:colOff>
      <xdr:row>77</xdr:row>
      <xdr:rowOff>10922</xdr:rowOff>
    </xdr:to>
    <xdr:sp macro="" textlink="">
      <xdr:nvSpPr>
        <xdr:cNvPr id="394" name="円/楕円 393"/>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21099</xdr:rowOff>
    </xdr:from>
    <xdr:ext cx="762000" cy="259045"/>
    <xdr:sp macro="" textlink="">
      <xdr:nvSpPr>
        <xdr:cNvPr id="395" name="テキスト ボックス 394"/>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類似団体平均と比較し、</a:t>
          </a:r>
          <a:r>
            <a:rPr lang="ja-JP" altLang="en-US" sz="1100" b="0" i="0" baseline="0">
              <a:solidFill>
                <a:schemeClr val="dk1"/>
              </a:solidFill>
              <a:effectLst/>
              <a:latin typeface="+mn-lt"/>
              <a:ea typeface="+mn-ea"/>
              <a:cs typeface="+mn-cs"/>
            </a:rPr>
            <a:t>１．９</a:t>
          </a:r>
          <a:r>
            <a:rPr lang="ja-JP" altLang="ja-JP" sz="1100" b="0" i="0" baseline="0">
              <a:solidFill>
                <a:schemeClr val="dk1"/>
              </a:solidFill>
              <a:effectLst/>
              <a:latin typeface="+mn-lt"/>
              <a:ea typeface="+mn-ea"/>
              <a:cs typeface="+mn-cs"/>
            </a:rPr>
            <a:t>ポイント上回る</a:t>
          </a:r>
          <a:r>
            <a:rPr lang="ja-JP" altLang="en-US" sz="1100" b="0" i="0" baseline="0">
              <a:solidFill>
                <a:schemeClr val="dk1"/>
              </a:solidFill>
              <a:effectLst/>
              <a:latin typeface="+mn-lt"/>
              <a:ea typeface="+mn-ea"/>
              <a:cs typeface="+mn-cs"/>
            </a:rPr>
            <a:t>７９．７</a:t>
          </a:r>
          <a:r>
            <a:rPr lang="ja-JP" altLang="ja-JP" sz="1100" b="0" i="0" baseline="0">
              <a:solidFill>
                <a:schemeClr val="dk1"/>
              </a:solidFill>
              <a:effectLst/>
              <a:latin typeface="+mn-lt"/>
              <a:ea typeface="+mn-ea"/>
              <a:cs typeface="+mn-cs"/>
            </a:rPr>
            <a:t>％となっており、前年度と比較すると、</a:t>
          </a:r>
          <a:r>
            <a:rPr lang="ja-JP" altLang="en-US" sz="1100" b="0" i="0" baseline="0">
              <a:solidFill>
                <a:schemeClr val="dk1"/>
              </a:solidFill>
              <a:effectLst/>
              <a:latin typeface="+mn-lt"/>
              <a:ea typeface="+mn-ea"/>
              <a:cs typeface="+mn-cs"/>
            </a:rPr>
            <a:t>１．３</a:t>
          </a:r>
          <a:r>
            <a:rPr lang="ja-JP" altLang="ja-JP" sz="1100" b="0" i="0" baseline="0">
              <a:solidFill>
                <a:schemeClr val="dk1"/>
              </a:solidFill>
              <a:effectLst/>
              <a:latin typeface="+mn-lt"/>
              <a:ea typeface="+mn-ea"/>
              <a:cs typeface="+mn-cs"/>
            </a:rPr>
            <a:t>ポイントの増であり、公債費以外の経費は漸増している。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今後、公債費に係る経常経費の増加が見込まれることから、公債費以外についても、事業を厳選し、事務の優先度を精査して経費の削減に努める。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58420</xdr:rowOff>
    </xdr:from>
    <xdr:to>
      <xdr:col>24</xdr:col>
      <xdr:colOff>31750</xdr:colOff>
      <xdr:row>77</xdr:row>
      <xdr:rowOff>77470</xdr:rowOff>
    </xdr:to>
    <xdr:cxnSp macro="">
      <xdr:nvCxnSpPr>
        <xdr:cNvPr id="428" name="直線コネクタ 427"/>
        <xdr:cNvCxnSpPr/>
      </xdr:nvCxnSpPr>
      <xdr:spPr>
        <a:xfrm flipV="1">
          <a:off x="15671800" y="132600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165100</xdr:rowOff>
    </xdr:from>
    <xdr:to>
      <xdr:col>22</xdr:col>
      <xdr:colOff>565150</xdr:colOff>
      <xdr:row>77</xdr:row>
      <xdr:rowOff>77470</xdr:rowOff>
    </xdr:to>
    <xdr:cxnSp macro="">
      <xdr:nvCxnSpPr>
        <xdr:cNvPr id="431" name="直線コネクタ 430"/>
        <xdr:cNvCxnSpPr/>
      </xdr:nvCxnSpPr>
      <xdr:spPr>
        <a:xfrm>
          <a:off x="14782800" y="13195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168927</xdr:rowOff>
    </xdr:from>
    <xdr:ext cx="736600" cy="259045"/>
    <xdr:sp macro="" textlink="">
      <xdr:nvSpPr>
        <xdr:cNvPr id="433" name="テキスト ボックス 432"/>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62230</xdr:rowOff>
    </xdr:from>
    <xdr:to>
      <xdr:col>21</xdr:col>
      <xdr:colOff>361950</xdr:colOff>
      <xdr:row>76</xdr:row>
      <xdr:rowOff>165100</xdr:rowOff>
    </xdr:to>
    <xdr:cxnSp macro="">
      <xdr:nvCxnSpPr>
        <xdr:cNvPr id="434" name="直線コネクタ 433"/>
        <xdr:cNvCxnSpPr/>
      </xdr:nvCxnSpPr>
      <xdr:spPr>
        <a:xfrm>
          <a:off x="13893800" y="130924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138430</xdr:rowOff>
    </xdr:from>
    <xdr:to>
      <xdr:col>20</xdr:col>
      <xdr:colOff>158750</xdr:colOff>
      <xdr:row>76</xdr:row>
      <xdr:rowOff>62230</xdr:rowOff>
    </xdr:to>
    <xdr:cxnSp macro="">
      <xdr:nvCxnSpPr>
        <xdr:cNvPr id="437" name="直線コネクタ 436"/>
        <xdr:cNvCxnSpPr/>
      </xdr:nvCxnSpPr>
      <xdr:spPr>
        <a:xfrm>
          <a:off x="13004800" y="129971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64770</xdr:rowOff>
    </xdr:from>
    <xdr:to>
      <xdr:col>19</xdr:col>
      <xdr:colOff>6350</xdr:colOff>
      <xdr:row>75</xdr:row>
      <xdr:rowOff>166370</xdr:rowOff>
    </xdr:to>
    <xdr:sp macro="" textlink="">
      <xdr:nvSpPr>
        <xdr:cNvPr id="440" name="フローチャート : 判断 439"/>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5097</xdr:rowOff>
    </xdr:from>
    <xdr:ext cx="762000" cy="259045"/>
    <xdr:sp macro="" textlink="">
      <xdr:nvSpPr>
        <xdr:cNvPr id="441" name="テキスト ボックス 440"/>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7620</xdr:rowOff>
    </xdr:from>
    <xdr:to>
      <xdr:col>24</xdr:col>
      <xdr:colOff>82550</xdr:colOff>
      <xdr:row>77</xdr:row>
      <xdr:rowOff>109220</xdr:rowOff>
    </xdr:to>
    <xdr:sp macro="" textlink="">
      <xdr:nvSpPr>
        <xdr:cNvPr id="447" name="円/楕円 446"/>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151147</xdr:rowOff>
    </xdr:from>
    <xdr:ext cx="762000" cy="259045"/>
    <xdr:sp macro="" textlink="">
      <xdr:nvSpPr>
        <xdr:cNvPr id="448" name="公債費以外該当値テキスト"/>
        <xdr:cNvSpPr txBox="1"/>
      </xdr:nvSpPr>
      <xdr:spPr>
        <a:xfrm>
          <a:off x="165989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26670</xdr:rowOff>
    </xdr:from>
    <xdr:to>
      <xdr:col>22</xdr:col>
      <xdr:colOff>615950</xdr:colOff>
      <xdr:row>77</xdr:row>
      <xdr:rowOff>128270</xdr:rowOff>
    </xdr:to>
    <xdr:sp macro="" textlink="">
      <xdr:nvSpPr>
        <xdr:cNvPr id="449" name="円/楕円 448"/>
        <xdr:cNvSpPr/>
      </xdr:nvSpPr>
      <xdr:spPr>
        <a:xfrm>
          <a:off x="15621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113047</xdr:rowOff>
    </xdr:from>
    <xdr:ext cx="736600" cy="259045"/>
    <xdr:sp macro="" textlink="">
      <xdr:nvSpPr>
        <xdr:cNvPr id="450" name="テキスト ボックス 449"/>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114300</xdr:rowOff>
    </xdr:from>
    <xdr:to>
      <xdr:col>21</xdr:col>
      <xdr:colOff>412750</xdr:colOff>
      <xdr:row>77</xdr:row>
      <xdr:rowOff>44450</xdr:rowOff>
    </xdr:to>
    <xdr:sp macro="" textlink="">
      <xdr:nvSpPr>
        <xdr:cNvPr id="451" name="円/楕円 450"/>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29227</xdr:rowOff>
    </xdr:from>
    <xdr:ext cx="762000" cy="259045"/>
    <xdr:sp macro="" textlink="">
      <xdr:nvSpPr>
        <xdr:cNvPr id="452" name="テキスト ボックス 451"/>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11430</xdr:rowOff>
    </xdr:from>
    <xdr:to>
      <xdr:col>20</xdr:col>
      <xdr:colOff>209550</xdr:colOff>
      <xdr:row>76</xdr:row>
      <xdr:rowOff>113030</xdr:rowOff>
    </xdr:to>
    <xdr:sp macro="" textlink="">
      <xdr:nvSpPr>
        <xdr:cNvPr id="453" name="円/楕円 452"/>
        <xdr:cNvSpPr/>
      </xdr:nvSpPr>
      <xdr:spPr>
        <a:xfrm>
          <a:off x="13843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97807</xdr:rowOff>
    </xdr:from>
    <xdr:ext cx="762000" cy="259045"/>
    <xdr:sp macro="" textlink="">
      <xdr:nvSpPr>
        <xdr:cNvPr id="454" name="テキスト ボックス 453"/>
        <xdr:cNvSpPr txBox="1"/>
      </xdr:nvSpPr>
      <xdr:spPr>
        <a:xfrm>
          <a:off x="13512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55" name="円/楕円 454"/>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2557</xdr:rowOff>
    </xdr:from>
    <xdr:ext cx="762000" cy="259045"/>
    <xdr:sp macro="" textlink="">
      <xdr:nvSpPr>
        <xdr:cNvPr id="456" name="テキスト ボックス 455"/>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岩手県滝沢市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158299</xdr:rowOff>
    </xdr:from>
    <xdr:to>
      <xdr:col>4</xdr:col>
      <xdr:colOff>1117600</xdr:colOff>
      <xdr:row>19</xdr:row>
      <xdr:rowOff>27044</xdr:rowOff>
    </xdr:to>
    <xdr:cxnSp macro="">
      <xdr:nvCxnSpPr>
        <xdr:cNvPr id="50" name="直線コネクタ 49"/>
        <xdr:cNvCxnSpPr/>
      </xdr:nvCxnSpPr>
      <xdr:spPr bwMode="auto">
        <a:xfrm>
          <a:off x="5003800" y="3292024"/>
          <a:ext cx="647700" cy="40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158299</xdr:rowOff>
    </xdr:from>
    <xdr:to>
      <xdr:col>4</xdr:col>
      <xdr:colOff>469900</xdr:colOff>
      <xdr:row>19</xdr:row>
      <xdr:rowOff>1575</xdr:rowOff>
    </xdr:to>
    <xdr:cxnSp macro="">
      <xdr:nvCxnSpPr>
        <xdr:cNvPr id="53" name="直線コネクタ 52"/>
        <xdr:cNvCxnSpPr/>
      </xdr:nvCxnSpPr>
      <xdr:spPr bwMode="auto">
        <a:xfrm flipV="1">
          <a:off x="4305300" y="3292024"/>
          <a:ext cx="698500" cy="14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1575</xdr:rowOff>
    </xdr:from>
    <xdr:to>
      <xdr:col>3</xdr:col>
      <xdr:colOff>904875</xdr:colOff>
      <xdr:row>19</xdr:row>
      <xdr:rowOff>47638</xdr:rowOff>
    </xdr:to>
    <xdr:cxnSp macro="">
      <xdr:nvCxnSpPr>
        <xdr:cNvPr id="56" name="直線コネクタ 55"/>
        <xdr:cNvCxnSpPr/>
      </xdr:nvCxnSpPr>
      <xdr:spPr bwMode="auto">
        <a:xfrm flipV="1">
          <a:off x="3606800" y="3306750"/>
          <a:ext cx="698500" cy="46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168605</xdr:rowOff>
    </xdr:from>
    <xdr:to>
      <xdr:col>3</xdr:col>
      <xdr:colOff>206375</xdr:colOff>
      <xdr:row>19</xdr:row>
      <xdr:rowOff>47638</xdr:rowOff>
    </xdr:to>
    <xdr:cxnSp macro="">
      <xdr:nvCxnSpPr>
        <xdr:cNvPr id="59" name="直線コネクタ 58"/>
        <xdr:cNvCxnSpPr/>
      </xdr:nvCxnSpPr>
      <xdr:spPr bwMode="auto">
        <a:xfrm>
          <a:off x="2908300" y="3302330"/>
          <a:ext cx="698500" cy="50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134931</xdr:rowOff>
    </xdr:from>
    <xdr:to>
      <xdr:col>2</xdr:col>
      <xdr:colOff>692150</xdr:colOff>
      <xdr:row>17</xdr:row>
      <xdr:rowOff>65081</xdr:rowOff>
    </xdr:to>
    <xdr:sp macro="" textlink="">
      <xdr:nvSpPr>
        <xdr:cNvPr id="62" name="フローチャート : 判断 61"/>
        <xdr:cNvSpPr/>
      </xdr:nvSpPr>
      <xdr:spPr bwMode="auto">
        <a:xfrm>
          <a:off x="28575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75258</xdr:rowOff>
    </xdr:from>
    <xdr:ext cx="762000" cy="259045"/>
    <xdr:sp macro="" textlink="">
      <xdr:nvSpPr>
        <xdr:cNvPr id="63" name="テキスト ボックス 62"/>
        <xdr:cNvSpPr txBox="1"/>
      </xdr:nvSpPr>
      <xdr:spPr>
        <a:xfrm>
          <a:off x="2527300" y="26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147694</xdr:rowOff>
    </xdr:from>
    <xdr:to>
      <xdr:col>5</xdr:col>
      <xdr:colOff>34925</xdr:colOff>
      <xdr:row>19</xdr:row>
      <xdr:rowOff>77844</xdr:rowOff>
    </xdr:to>
    <xdr:sp macro="" textlink="">
      <xdr:nvSpPr>
        <xdr:cNvPr id="69" name="円/楕円 68"/>
        <xdr:cNvSpPr/>
      </xdr:nvSpPr>
      <xdr:spPr bwMode="auto">
        <a:xfrm>
          <a:off x="5600700" y="328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56271</xdr:rowOff>
    </xdr:from>
    <xdr:ext cx="762000" cy="259045"/>
    <xdr:sp macro="" textlink="">
      <xdr:nvSpPr>
        <xdr:cNvPr id="70" name="人口1人当たり決算額の推移該当値テキスト130"/>
        <xdr:cNvSpPr txBox="1"/>
      </xdr:nvSpPr>
      <xdr:spPr>
        <a:xfrm>
          <a:off x="5740400" y="318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51,747</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107499</xdr:rowOff>
    </xdr:from>
    <xdr:to>
      <xdr:col>4</xdr:col>
      <xdr:colOff>520700</xdr:colOff>
      <xdr:row>19</xdr:row>
      <xdr:rowOff>37649</xdr:rowOff>
    </xdr:to>
    <xdr:sp macro="" textlink="">
      <xdr:nvSpPr>
        <xdr:cNvPr id="71" name="円/楕円 70"/>
        <xdr:cNvSpPr/>
      </xdr:nvSpPr>
      <xdr:spPr bwMode="auto">
        <a:xfrm>
          <a:off x="4953000" y="3241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22426</xdr:rowOff>
    </xdr:from>
    <xdr:ext cx="736600" cy="259045"/>
    <xdr:sp macro="" textlink="">
      <xdr:nvSpPr>
        <xdr:cNvPr id="72" name="テキスト ボックス 71"/>
        <xdr:cNvSpPr txBox="1"/>
      </xdr:nvSpPr>
      <xdr:spPr>
        <a:xfrm>
          <a:off x="4622800" y="332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53,857</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122225</xdr:rowOff>
    </xdr:from>
    <xdr:to>
      <xdr:col>3</xdr:col>
      <xdr:colOff>955675</xdr:colOff>
      <xdr:row>19</xdr:row>
      <xdr:rowOff>52375</xdr:rowOff>
    </xdr:to>
    <xdr:sp macro="" textlink="">
      <xdr:nvSpPr>
        <xdr:cNvPr id="73" name="円/楕円 72"/>
        <xdr:cNvSpPr/>
      </xdr:nvSpPr>
      <xdr:spPr bwMode="auto">
        <a:xfrm>
          <a:off x="4254500" y="325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37152</xdr:rowOff>
    </xdr:from>
    <xdr:ext cx="762000" cy="259045"/>
    <xdr:sp macro="" textlink="">
      <xdr:nvSpPr>
        <xdr:cNvPr id="74" name="テキスト ボックス 73"/>
        <xdr:cNvSpPr txBox="1"/>
      </xdr:nvSpPr>
      <xdr:spPr>
        <a:xfrm>
          <a:off x="3924300" y="33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53,084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168288</xdr:rowOff>
    </xdr:from>
    <xdr:to>
      <xdr:col>3</xdr:col>
      <xdr:colOff>257175</xdr:colOff>
      <xdr:row>19</xdr:row>
      <xdr:rowOff>98438</xdr:rowOff>
    </xdr:to>
    <xdr:sp macro="" textlink="">
      <xdr:nvSpPr>
        <xdr:cNvPr id="75" name="円/楕円 74"/>
        <xdr:cNvSpPr/>
      </xdr:nvSpPr>
      <xdr:spPr bwMode="auto">
        <a:xfrm>
          <a:off x="3556000" y="3302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83215</xdr:rowOff>
    </xdr:from>
    <xdr:ext cx="762000" cy="259045"/>
    <xdr:sp macro="" textlink="">
      <xdr:nvSpPr>
        <xdr:cNvPr id="76" name="テキスト ボックス 75"/>
        <xdr:cNvSpPr txBox="1"/>
      </xdr:nvSpPr>
      <xdr:spPr>
        <a:xfrm>
          <a:off x="3225800" y="338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50,666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117805</xdr:rowOff>
    </xdr:from>
    <xdr:to>
      <xdr:col>2</xdr:col>
      <xdr:colOff>692150</xdr:colOff>
      <xdr:row>19</xdr:row>
      <xdr:rowOff>47955</xdr:rowOff>
    </xdr:to>
    <xdr:sp macro="" textlink="">
      <xdr:nvSpPr>
        <xdr:cNvPr id="77" name="円/楕円 76"/>
        <xdr:cNvSpPr/>
      </xdr:nvSpPr>
      <xdr:spPr bwMode="auto">
        <a:xfrm>
          <a:off x="2857500" y="3251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32732</xdr:rowOff>
    </xdr:from>
    <xdr:ext cx="762000" cy="259045"/>
    <xdr:sp macro="" textlink="">
      <xdr:nvSpPr>
        <xdr:cNvPr id="78" name="テキスト ボックス 77"/>
        <xdr:cNvSpPr txBox="1"/>
      </xdr:nvSpPr>
      <xdr:spPr>
        <a:xfrm>
          <a:off x="2527300" y="3337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53,316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300260</xdr:rowOff>
    </xdr:from>
    <xdr:to>
      <xdr:col>4</xdr:col>
      <xdr:colOff>1117600</xdr:colOff>
      <xdr:row>35</xdr:row>
      <xdr:rowOff>332321</xdr:rowOff>
    </xdr:to>
    <xdr:cxnSp macro="">
      <xdr:nvCxnSpPr>
        <xdr:cNvPr id="111" name="直線コネクタ 110"/>
        <xdr:cNvCxnSpPr/>
      </xdr:nvCxnSpPr>
      <xdr:spPr bwMode="auto">
        <a:xfrm flipV="1">
          <a:off x="5003800" y="6910610"/>
          <a:ext cx="647700" cy="32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285037</xdr:rowOff>
    </xdr:from>
    <xdr:ext cx="762000" cy="259045"/>
    <xdr:sp macro="" textlink="">
      <xdr:nvSpPr>
        <xdr:cNvPr id="112" name="人口1人当たり決算額の推移平均値テキスト445"/>
        <xdr:cNvSpPr txBox="1"/>
      </xdr:nvSpPr>
      <xdr:spPr>
        <a:xfrm>
          <a:off x="5740400" y="689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332321</xdr:rowOff>
    </xdr:from>
    <xdr:to>
      <xdr:col>4</xdr:col>
      <xdr:colOff>469900</xdr:colOff>
      <xdr:row>36</xdr:row>
      <xdr:rowOff>20244</xdr:rowOff>
    </xdr:to>
    <xdr:cxnSp macro="">
      <xdr:nvCxnSpPr>
        <xdr:cNvPr id="114" name="直線コネクタ 113"/>
        <xdr:cNvCxnSpPr/>
      </xdr:nvCxnSpPr>
      <xdr:spPr bwMode="auto">
        <a:xfrm flipV="1">
          <a:off x="4305300" y="6942671"/>
          <a:ext cx="698500" cy="30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26808</xdr:rowOff>
    </xdr:from>
    <xdr:ext cx="736600" cy="259045"/>
    <xdr:sp macro="" textlink="">
      <xdr:nvSpPr>
        <xdr:cNvPr id="116" name="テキスト ボックス 115"/>
        <xdr:cNvSpPr txBox="1"/>
      </xdr:nvSpPr>
      <xdr:spPr>
        <a:xfrm>
          <a:off x="4622800" y="69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20244</xdr:rowOff>
    </xdr:from>
    <xdr:to>
      <xdr:col>3</xdr:col>
      <xdr:colOff>904875</xdr:colOff>
      <xdr:row>36</xdr:row>
      <xdr:rowOff>31045</xdr:rowOff>
    </xdr:to>
    <xdr:cxnSp macro="">
      <xdr:nvCxnSpPr>
        <xdr:cNvPr id="117" name="直線コネクタ 116"/>
        <xdr:cNvCxnSpPr/>
      </xdr:nvCxnSpPr>
      <xdr:spPr bwMode="auto">
        <a:xfrm flipV="1">
          <a:off x="3606800" y="6973494"/>
          <a:ext cx="698500" cy="10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322908</xdr:rowOff>
    </xdr:from>
    <xdr:ext cx="762000" cy="259045"/>
    <xdr:sp macro="" textlink="">
      <xdr:nvSpPr>
        <xdr:cNvPr id="119" name="テキスト ボックス 118"/>
        <xdr:cNvSpPr txBox="1"/>
      </xdr:nvSpPr>
      <xdr:spPr>
        <a:xfrm>
          <a:off x="3924300" y="659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31045</xdr:rowOff>
    </xdr:from>
    <xdr:to>
      <xdr:col>3</xdr:col>
      <xdr:colOff>206375</xdr:colOff>
      <xdr:row>36</xdr:row>
      <xdr:rowOff>51219</xdr:rowOff>
    </xdr:to>
    <xdr:cxnSp macro="">
      <xdr:nvCxnSpPr>
        <xdr:cNvPr id="120" name="直線コネクタ 119"/>
        <xdr:cNvCxnSpPr/>
      </xdr:nvCxnSpPr>
      <xdr:spPr bwMode="auto">
        <a:xfrm flipV="1">
          <a:off x="2908300" y="6984295"/>
          <a:ext cx="698500" cy="20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xdr:cNvSpPr txBox="1"/>
      </xdr:nvSpPr>
      <xdr:spPr>
        <a:xfrm>
          <a:off x="3225800" y="6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206007</xdr:rowOff>
    </xdr:from>
    <xdr:to>
      <xdr:col>2</xdr:col>
      <xdr:colOff>692150</xdr:colOff>
      <xdr:row>35</xdr:row>
      <xdr:rowOff>307607</xdr:rowOff>
    </xdr:to>
    <xdr:sp macro="" textlink="">
      <xdr:nvSpPr>
        <xdr:cNvPr id="123" name="フローチャート : 判断 122"/>
        <xdr:cNvSpPr/>
      </xdr:nvSpPr>
      <xdr:spPr bwMode="auto">
        <a:xfrm>
          <a:off x="28575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317784</xdr:rowOff>
    </xdr:from>
    <xdr:ext cx="762000" cy="259045"/>
    <xdr:sp macro="" textlink="">
      <xdr:nvSpPr>
        <xdr:cNvPr id="124" name="テキスト ボックス 123"/>
        <xdr:cNvSpPr txBox="1"/>
      </xdr:nvSpPr>
      <xdr:spPr>
        <a:xfrm>
          <a:off x="2527300" y="658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249460</xdr:rowOff>
    </xdr:from>
    <xdr:to>
      <xdr:col>5</xdr:col>
      <xdr:colOff>34925</xdr:colOff>
      <xdr:row>36</xdr:row>
      <xdr:rowOff>8160</xdr:rowOff>
    </xdr:to>
    <xdr:sp macro="" textlink="">
      <xdr:nvSpPr>
        <xdr:cNvPr id="130" name="円/楕円 129"/>
        <xdr:cNvSpPr/>
      </xdr:nvSpPr>
      <xdr:spPr bwMode="auto">
        <a:xfrm>
          <a:off x="5600700" y="685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94537</xdr:rowOff>
    </xdr:from>
    <xdr:ext cx="762000" cy="259045"/>
    <xdr:sp macro="" textlink="">
      <xdr:nvSpPr>
        <xdr:cNvPr id="131" name="人口1人当たり決算額の推移該当値テキスト445"/>
        <xdr:cNvSpPr txBox="1"/>
      </xdr:nvSpPr>
      <xdr:spPr>
        <a:xfrm>
          <a:off x="5740400" y="670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13,905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281521</xdr:rowOff>
    </xdr:from>
    <xdr:to>
      <xdr:col>4</xdr:col>
      <xdr:colOff>520700</xdr:colOff>
      <xdr:row>36</xdr:row>
      <xdr:rowOff>40221</xdr:rowOff>
    </xdr:to>
    <xdr:sp macro="" textlink="">
      <xdr:nvSpPr>
        <xdr:cNvPr id="132" name="円/楕円 131"/>
        <xdr:cNvSpPr/>
      </xdr:nvSpPr>
      <xdr:spPr bwMode="auto">
        <a:xfrm>
          <a:off x="4953000" y="6891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50398</xdr:rowOff>
    </xdr:from>
    <xdr:ext cx="736600" cy="259045"/>
    <xdr:sp macro="" textlink="">
      <xdr:nvSpPr>
        <xdr:cNvPr id="133" name="テキスト ボックス 132"/>
        <xdr:cNvSpPr txBox="1"/>
      </xdr:nvSpPr>
      <xdr:spPr>
        <a:xfrm>
          <a:off x="4622800" y="6660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12,222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312344</xdr:rowOff>
    </xdr:from>
    <xdr:to>
      <xdr:col>3</xdr:col>
      <xdr:colOff>955675</xdr:colOff>
      <xdr:row>36</xdr:row>
      <xdr:rowOff>71044</xdr:rowOff>
    </xdr:to>
    <xdr:sp macro="" textlink="">
      <xdr:nvSpPr>
        <xdr:cNvPr id="134" name="円/楕円 133"/>
        <xdr:cNvSpPr/>
      </xdr:nvSpPr>
      <xdr:spPr bwMode="auto">
        <a:xfrm>
          <a:off x="4254500" y="692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55821</xdr:rowOff>
    </xdr:from>
    <xdr:ext cx="762000" cy="259045"/>
    <xdr:sp macro="" textlink="">
      <xdr:nvSpPr>
        <xdr:cNvPr id="135" name="テキスト ボックス 134"/>
        <xdr:cNvSpPr txBox="1"/>
      </xdr:nvSpPr>
      <xdr:spPr>
        <a:xfrm>
          <a:off x="3924300" y="700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323145</xdr:rowOff>
    </xdr:from>
    <xdr:to>
      <xdr:col>3</xdr:col>
      <xdr:colOff>257175</xdr:colOff>
      <xdr:row>36</xdr:row>
      <xdr:rowOff>81845</xdr:rowOff>
    </xdr:to>
    <xdr:sp macro="" textlink="">
      <xdr:nvSpPr>
        <xdr:cNvPr id="136" name="円/楕円 135"/>
        <xdr:cNvSpPr/>
      </xdr:nvSpPr>
      <xdr:spPr bwMode="auto">
        <a:xfrm>
          <a:off x="3556000" y="6933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66622</xdr:rowOff>
    </xdr:from>
    <xdr:ext cx="762000" cy="259045"/>
    <xdr:sp macro="" textlink="">
      <xdr:nvSpPr>
        <xdr:cNvPr id="137" name="テキスト ボックス 136"/>
        <xdr:cNvSpPr txBox="1"/>
      </xdr:nvSpPr>
      <xdr:spPr>
        <a:xfrm>
          <a:off x="3225800" y="70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10,037</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419</xdr:rowOff>
    </xdr:from>
    <xdr:to>
      <xdr:col>2</xdr:col>
      <xdr:colOff>692150</xdr:colOff>
      <xdr:row>36</xdr:row>
      <xdr:rowOff>102019</xdr:rowOff>
    </xdr:to>
    <xdr:sp macro="" textlink="">
      <xdr:nvSpPr>
        <xdr:cNvPr id="138" name="円/楕円 137"/>
        <xdr:cNvSpPr/>
      </xdr:nvSpPr>
      <xdr:spPr bwMode="auto">
        <a:xfrm>
          <a:off x="2857500" y="6953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86796</xdr:rowOff>
    </xdr:from>
    <xdr:ext cx="762000" cy="259045"/>
    <xdr:sp macro="" textlink="">
      <xdr:nvSpPr>
        <xdr:cNvPr id="139" name="テキスト ボックス 138"/>
        <xdr:cNvSpPr txBox="1"/>
      </xdr:nvSpPr>
      <xdr:spPr>
        <a:xfrm>
          <a:off x="2527300" y="704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岩手県滝沢市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55,246
55,110
182.46
20,530,676
20,208,598
304,669
10,331,858
17,201,715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71.8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74,558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34338</xdr:rowOff>
    </xdr:from>
    <xdr:to>
      <xdr:col>6</xdr:col>
      <xdr:colOff>511175</xdr:colOff>
      <xdr:row>38</xdr:row>
      <xdr:rowOff>97363</xdr:rowOff>
    </xdr:to>
    <xdr:cxnSp macro="">
      <xdr:nvCxnSpPr>
        <xdr:cNvPr id="59" name="直線コネクタ 58"/>
        <xdr:cNvCxnSpPr/>
      </xdr:nvCxnSpPr>
      <xdr:spPr>
        <a:xfrm>
          <a:off x="3797300" y="6549438"/>
          <a:ext cx="838200" cy="6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34338</xdr:rowOff>
    </xdr:from>
    <xdr:to>
      <xdr:col>5</xdr:col>
      <xdr:colOff>358775</xdr:colOff>
      <xdr:row>38</xdr:row>
      <xdr:rowOff>135745</xdr:rowOff>
    </xdr:to>
    <xdr:cxnSp macro="">
      <xdr:nvCxnSpPr>
        <xdr:cNvPr id="62" name="直線コネクタ 61"/>
        <xdr:cNvCxnSpPr/>
      </xdr:nvCxnSpPr>
      <xdr:spPr>
        <a:xfrm flipV="1">
          <a:off x="2908300" y="6549438"/>
          <a:ext cx="889000" cy="10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135887</xdr:rowOff>
    </xdr:from>
    <xdr:ext cx="534377" cy="259045"/>
    <xdr:sp macro="" textlink="">
      <xdr:nvSpPr>
        <xdr:cNvPr id="64" name="テキスト ボックス 63"/>
        <xdr:cNvSpPr txBox="1"/>
      </xdr:nvSpPr>
      <xdr:spPr>
        <a:xfrm>
          <a:off x="3530111" y="59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135745</xdr:rowOff>
    </xdr:from>
    <xdr:to>
      <xdr:col>4</xdr:col>
      <xdr:colOff>155575</xdr:colOff>
      <xdr:row>38</xdr:row>
      <xdr:rowOff>148707</xdr:rowOff>
    </xdr:to>
    <xdr:cxnSp macro="">
      <xdr:nvCxnSpPr>
        <xdr:cNvPr id="65" name="直線コネクタ 64"/>
        <xdr:cNvCxnSpPr/>
      </xdr:nvCxnSpPr>
      <xdr:spPr>
        <a:xfrm flipV="1">
          <a:off x="2019300" y="6650845"/>
          <a:ext cx="889000" cy="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116405</xdr:rowOff>
    </xdr:from>
    <xdr:to>
      <xdr:col>2</xdr:col>
      <xdr:colOff>638175</xdr:colOff>
      <xdr:row>38</xdr:row>
      <xdr:rowOff>148707</xdr:rowOff>
    </xdr:to>
    <xdr:cxnSp macro="">
      <xdr:nvCxnSpPr>
        <xdr:cNvPr id="68" name="直線コネクタ 67"/>
        <xdr:cNvCxnSpPr/>
      </xdr:nvCxnSpPr>
      <xdr:spPr>
        <a:xfrm>
          <a:off x="1130300" y="6631505"/>
          <a:ext cx="889000" cy="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152131</xdr:rowOff>
    </xdr:from>
    <xdr:to>
      <xdr:col>1</xdr:col>
      <xdr:colOff>485775</xdr:colOff>
      <xdr:row>36</xdr:row>
      <xdr:rowOff>82281</xdr:rowOff>
    </xdr:to>
    <xdr:sp macro="" textlink="">
      <xdr:nvSpPr>
        <xdr:cNvPr id="71" name="フローチャート : 判断 70"/>
        <xdr:cNvSpPr/>
      </xdr:nvSpPr>
      <xdr:spPr>
        <a:xfrm>
          <a:off x="1079500" y="615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98808</xdr:rowOff>
    </xdr:from>
    <xdr:ext cx="534377" cy="259045"/>
    <xdr:sp macro="" textlink="">
      <xdr:nvSpPr>
        <xdr:cNvPr id="72" name="テキスト ボックス 71"/>
        <xdr:cNvSpPr txBox="1"/>
      </xdr:nvSpPr>
      <xdr:spPr>
        <a:xfrm>
          <a:off x="863111" y="59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46563</xdr:rowOff>
    </xdr:from>
    <xdr:to>
      <xdr:col>6</xdr:col>
      <xdr:colOff>561975</xdr:colOff>
      <xdr:row>38</xdr:row>
      <xdr:rowOff>148163</xdr:rowOff>
    </xdr:to>
    <xdr:sp macro="" textlink="">
      <xdr:nvSpPr>
        <xdr:cNvPr id="78" name="円/楕円 77"/>
        <xdr:cNvSpPr/>
      </xdr:nvSpPr>
      <xdr:spPr>
        <a:xfrm>
          <a:off x="4584700" y="656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132940</xdr:rowOff>
    </xdr:from>
    <xdr:ext cx="534377" cy="259045"/>
    <xdr:sp macro="" textlink="">
      <xdr:nvSpPr>
        <xdr:cNvPr id="79" name="人件費該当値テキスト"/>
        <xdr:cNvSpPr txBox="1"/>
      </xdr:nvSpPr>
      <xdr:spPr>
        <a:xfrm>
          <a:off x="4686300" y="647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41,852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154988</xdr:rowOff>
    </xdr:from>
    <xdr:to>
      <xdr:col>5</xdr:col>
      <xdr:colOff>409575</xdr:colOff>
      <xdr:row>38</xdr:row>
      <xdr:rowOff>85138</xdr:rowOff>
    </xdr:to>
    <xdr:sp macro="" textlink="">
      <xdr:nvSpPr>
        <xdr:cNvPr id="80" name="円/楕円 79"/>
        <xdr:cNvSpPr/>
      </xdr:nvSpPr>
      <xdr:spPr>
        <a:xfrm>
          <a:off x="3746500" y="649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76265</xdr:rowOff>
    </xdr:from>
    <xdr:ext cx="534377" cy="259045"/>
    <xdr:sp macro="" textlink="">
      <xdr:nvSpPr>
        <xdr:cNvPr id="81" name="テキスト ボックス 80"/>
        <xdr:cNvSpPr txBox="1"/>
      </xdr:nvSpPr>
      <xdr:spPr>
        <a:xfrm>
          <a:off x="3530111" y="659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44,609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84945</xdr:rowOff>
    </xdr:from>
    <xdr:to>
      <xdr:col>4</xdr:col>
      <xdr:colOff>206375</xdr:colOff>
      <xdr:row>39</xdr:row>
      <xdr:rowOff>15095</xdr:rowOff>
    </xdr:to>
    <xdr:sp macro="" textlink="">
      <xdr:nvSpPr>
        <xdr:cNvPr id="82" name="円/楕円 81"/>
        <xdr:cNvSpPr/>
      </xdr:nvSpPr>
      <xdr:spPr>
        <a:xfrm>
          <a:off x="2857500" y="66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6222</xdr:rowOff>
    </xdr:from>
    <xdr:ext cx="534377" cy="259045"/>
    <xdr:sp macro="" textlink="">
      <xdr:nvSpPr>
        <xdr:cNvPr id="83" name="テキスト ボックス 82"/>
        <xdr:cNvSpPr txBox="1"/>
      </xdr:nvSpPr>
      <xdr:spPr>
        <a:xfrm>
          <a:off x="2641111" y="669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40,173</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97907</xdr:rowOff>
    </xdr:from>
    <xdr:to>
      <xdr:col>3</xdr:col>
      <xdr:colOff>3175</xdr:colOff>
      <xdr:row>39</xdr:row>
      <xdr:rowOff>28057</xdr:rowOff>
    </xdr:to>
    <xdr:sp macro="" textlink="">
      <xdr:nvSpPr>
        <xdr:cNvPr id="84" name="円/楕円 83"/>
        <xdr:cNvSpPr/>
      </xdr:nvSpPr>
      <xdr:spPr>
        <a:xfrm>
          <a:off x="1968500" y="661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19184</xdr:rowOff>
    </xdr:from>
    <xdr:ext cx="534377" cy="259045"/>
    <xdr:sp macro="" textlink="">
      <xdr:nvSpPr>
        <xdr:cNvPr id="85" name="テキスト ボックス 84"/>
        <xdr:cNvSpPr txBox="1"/>
      </xdr:nvSpPr>
      <xdr:spPr>
        <a:xfrm>
          <a:off x="1752111" y="670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39,606</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65605</xdr:rowOff>
    </xdr:from>
    <xdr:to>
      <xdr:col>1</xdr:col>
      <xdr:colOff>485775</xdr:colOff>
      <xdr:row>38</xdr:row>
      <xdr:rowOff>167205</xdr:rowOff>
    </xdr:to>
    <xdr:sp macro="" textlink="">
      <xdr:nvSpPr>
        <xdr:cNvPr id="86" name="円/楕円 85"/>
        <xdr:cNvSpPr/>
      </xdr:nvSpPr>
      <xdr:spPr>
        <a:xfrm>
          <a:off x="1079500" y="658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158332</xdr:rowOff>
    </xdr:from>
    <xdr:ext cx="534377" cy="259045"/>
    <xdr:sp macro="" textlink="">
      <xdr:nvSpPr>
        <xdr:cNvPr id="87" name="テキスト ボックス 86"/>
        <xdr:cNvSpPr txBox="1"/>
      </xdr:nvSpPr>
      <xdr:spPr>
        <a:xfrm>
          <a:off x="863111" y="667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70,503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67070</xdr:rowOff>
    </xdr:from>
    <xdr:to>
      <xdr:col>6</xdr:col>
      <xdr:colOff>511175</xdr:colOff>
      <xdr:row>58</xdr:row>
      <xdr:rowOff>41859</xdr:rowOff>
    </xdr:to>
    <xdr:cxnSp macro="">
      <xdr:nvCxnSpPr>
        <xdr:cNvPr id="119" name="直線コネクタ 118"/>
        <xdr:cNvCxnSpPr/>
      </xdr:nvCxnSpPr>
      <xdr:spPr>
        <a:xfrm>
          <a:off x="3797300" y="9839720"/>
          <a:ext cx="838200" cy="14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61486</xdr:rowOff>
    </xdr:from>
    <xdr:to>
      <xdr:col>5</xdr:col>
      <xdr:colOff>358775</xdr:colOff>
      <xdr:row>57</xdr:row>
      <xdr:rowOff>67070</xdr:rowOff>
    </xdr:to>
    <xdr:cxnSp macro="">
      <xdr:nvCxnSpPr>
        <xdr:cNvPr id="122" name="直線コネクタ 121"/>
        <xdr:cNvCxnSpPr/>
      </xdr:nvCxnSpPr>
      <xdr:spPr>
        <a:xfrm>
          <a:off x="2908300" y="9834136"/>
          <a:ext cx="8890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66601</xdr:rowOff>
    </xdr:from>
    <xdr:ext cx="534377" cy="259045"/>
    <xdr:sp macro="" textlink="">
      <xdr:nvSpPr>
        <xdr:cNvPr id="124" name="テキスト ボックス 123"/>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61486</xdr:rowOff>
    </xdr:from>
    <xdr:to>
      <xdr:col>4</xdr:col>
      <xdr:colOff>155575</xdr:colOff>
      <xdr:row>57</xdr:row>
      <xdr:rowOff>132581</xdr:rowOff>
    </xdr:to>
    <xdr:cxnSp macro="">
      <xdr:nvCxnSpPr>
        <xdr:cNvPr id="125" name="直線コネクタ 124"/>
        <xdr:cNvCxnSpPr/>
      </xdr:nvCxnSpPr>
      <xdr:spPr>
        <a:xfrm flipV="1">
          <a:off x="2019300" y="9834136"/>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132581</xdr:rowOff>
    </xdr:from>
    <xdr:to>
      <xdr:col>2</xdr:col>
      <xdr:colOff>638175</xdr:colOff>
      <xdr:row>58</xdr:row>
      <xdr:rowOff>151947</xdr:rowOff>
    </xdr:to>
    <xdr:cxnSp macro="">
      <xdr:nvCxnSpPr>
        <xdr:cNvPr id="128" name="直線コネクタ 127"/>
        <xdr:cNvCxnSpPr/>
      </xdr:nvCxnSpPr>
      <xdr:spPr>
        <a:xfrm flipV="1">
          <a:off x="1130300" y="9905231"/>
          <a:ext cx="889000" cy="19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48797</xdr:rowOff>
    </xdr:from>
    <xdr:to>
      <xdr:col>1</xdr:col>
      <xdr:colOff>485775</xdr:colOff>
      <xdr:row>55</xdr:row>
      <xdr:rowOff>150397</xdr:rowOff>
    </xdr:to>
    <xdr:sp macro="" textlink="">
      <xdr:nvSpPr>
        <xdr:cNvPr id="131" name="フローチャート : 判断 130"/>
        <xdr:cNvSpPr/>
      </xdr:nvSpPr>
      <xdr:spPr>
        <a:xfrm>
          <a:off x="1079500" y="947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166924</xdr:rowOff>
    </xdr:from>
    <xdr:ext cx="534377" cy="259045"/>
    <xdr:sp macro="" textlink="">
      <xdr:nvSpPr>
        <xdr:cNvPr id="132" name="テキスト ボックス 131"/>
        <xdr:cNvSpPr txBox="1"/>
      </xdr:nvSpPr>
      <xdr:spPr>
        <a:xfrm>
          <a:off x="863111" y="925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162509</xdr:rowOff>
    </xdr:from>
    <xdr:to>
      <xdr:col>6</xdr:col>
      <xdr:colOff>561975</xdr:colOff>
      <xdr:row>58</xdr:row>
      <xdr:rowOff>92659</xdr:rowOff>
    </xdr:to>
    <xdr:sp macro="" textlink="">
      <xdr:nvSpPr>
        <xdr:cNvPr id="138" name="円/楕円 137"/>
        <xdr:cNvSpPr/>
      </xdr:nvSpPr>
      <xdr:spPr>
        <a:xfrm>
          <a:off x="4584700" y="99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140936</xdr:rowOff>
    </xdr:from>
    <xdr:ext cx="534377" cy="259045"/>
    <xdr:sp macro="" textlink="">
      <xdr:nvSpPr>
        <xdr:cNvPr id="139" name="物件費該当値テキスト"/>
        <xdr:cNvSpPr txBox="1"/>
      </xdr:nvSpPr>
      <xdr:spPr>
        <a:xfrm>
          <a:off x="4686300" y="991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36,996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16270</xdr:rowOff>
    </xdr:from>
    <xdr:to>
      <xdr:col>5</xdr:col>
      <xdr:colOff>409575</xdr:colOff>
      <xdr:row>57</xdr:row>
      <xdr:rowOff>117870</xdr:rowOff>
    </xdr:to>
    <xdr:sp macro="" textlink="">
      <xdr:nvSpPr>
        <xdr:cNvPr id="140" name="円/楕円 139"/>
        <xdr:cNvSpPr/>
      </xdr:nvSpPr>
      <xdr:spPr>
        <a:xfrm>
          <a:off x="3746500" y="9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108997</xdr:rowOff>
    </xdr:from>
    <xdr:ext cx="534377" cy="259045"/>
    <xdr:sp macro="" textlink="">
      <xdr:nvSpPr>
        <xdr:cNvPr id="141" name="テキスト ボックス 140"/>
        <xdr:cNvSpPr txBox="1"/>
      </xdr:nvSpPr>
      <xdr:spPr>
        <a:xfrm>
          <a:off x="3530111" y="988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41,474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10686</xdr:rowOff>
    </xdr:from>
    <xdr:to>
      <xdr:col>4</xdr:col>
      <xdr:colOff>206375</xdr:colOff>
      <xdr:row>57</xdr:row>
      <xdr:rowOff>112286</xdr:rowOff>
    </xdr:to>
    <xdr:sp macro="" textlink="">
      <xdr:nvSpPr>
        <xdr:cNvPr id="142" name="円/楕円 141"/>
        <xdr:cNvSpPr/>
      </xdr:nvSpPr>
      <xdr:spPr>
        <a:xfrm>
          <a:off x="2857500" y="97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103413</xdr:rowOff>
    </xdr:from>
    <xdr:ext cx="534377" cy="259045"/>
    <xdr:sp macro="" textlink="">
      <xdr:nvSpPr>
        <xdr:cNvPr id="143" name="テキスト ボックス 142"/>
        <xdr:cNvSpPr txBox="1"/>
      </xdr:nvSpPr>
      <xdr:spPr>
        <a:xfrm>
          <a:off x="2641111" y="9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41,645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81781</xdr:rowOff>
    </xdr:from>
    <xdr:to>
      <xdr:col>3</xdr:col>
      <xdr:colOff>3175</xdr:colOff>
      <xdr:row>58</xdr:row>
      <xdr:rowOff>11931</xdr:rowOff>
    </xdr:to>
    <xdr:sp macro="" textlink="">
      <xdr:nvSpPr>
        <xdr:cNvPr id="144" name="円/楕円 143"/>
        <xdr:cNvSpPr/>
      </xdr:nvSpPr>
      <xdr:spPr>
        <a:xfrm>
          <a:off x="1968500" y="98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3058</xdr:rowOff>
    </xdr:from>
    <xdr:ext cx="534377" cy="259045"/>
    <xdr:sp macro="" textlink="">
      <xdr:nvSpPr>
        <xdr:cNvPr id="145" name="テキスト ボックス 144"/>
        <xdr:cNvSpPr txBox="1"/>
      </xdr:nvSpPr>
      <xdr:spPr>
        <a:xfrm>
          <a:off x="1752111" y="994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101147</xdr:rowOff>
    </xdr:from>
    <xdr:to>
      <xdr:col>1</xdr:col>
      <xdr:colOff>485775</xdr:colOff>
      <xdr:row>59</xdr:row>
      <xdr:rowOff>31297</xdr:rowOff>
    </xdr:to>
    <xdr:sp macro="" textlink="">
      <xdr:nvSpPr>
        <xdr:cNvPr id="146" name="円/楕円 145"/>
        <xdr:cNvSpPr/>
      </xdr:nvSpPr>
      <xdr:spPr>
        <a:xfrm>
          <a:off x="1079500" y="1004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22424</xdr:rowOff>
    </xdr:from>
    <xdr:ext cx="534377" cy="259045"/>
    <xdr:sp macro="" textlink="">
      <xdr:nvSpPr>
        <xdr:cNvPr id="147" name="テキスト ボックス 146"/>
        <xdr:cNvSpPr txBox="1"/>
      </xdr:nvSpPr>
      <xdr:spPr>
        <a:xfrm>
          <a:off x="863111" y="1013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45174</xdr:rowOff>
    </xdr:from>
    <xdr:to>
      <xdr:col>6</xdr:col>
      <xdr:colOff>511175</xdr:colOff>
      <xdr:row>76</xdr:row>
      <xdr:rowOff>69235</xdr:rowOff>
    </xdr:to>
    <xdr:cxnSp macro="">
      <xdr:nvCxnSpPr>
        <xdr:cNvPr id="172" name="直線コネクタ 171"/>
        <xdr:cNvCxnSpPr/>
      </xdr:nvCxnSpPr>
      <xdr:spPr>
        <a:xfrm flipV="1">
          <a:off x="3797300" y="13075374"/>
          <a:ext cx="8382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93445</xdr:rowOff>
    </xdr:from>
    <xdr:ext cx="469744" cy="259045"/>
    <xdr:sp macro="" textlink="">
      <xdr:nvSpPr>
        <xdr:cNvPr id="173" name="維持補修費平均値テキスト"/>
        <xdr:cNvSpPr txBox="1"/>
      </xdr:nvSpPr>
      <xdr:spPr>
        <a:xfrm>
          <a:off x="4686300" y="13123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88550</xdr:rowOff>
    </xdr:from>
    <xdr:to>
      <xdr:col>5</xdr:col>
      <xdr:colOff>358775</xdr:colOff>
      <xdr:row>76</xdr:row>
      <xdr:rowOff>69235</xdr:rowOff>
    </xdr:to>
    <xdr:cxnSp macro="">
      <xdr:nvCxnSpPr>
        <xdr:cNvPr id="175" name="直線コネクタ 174"/>
        <xdr:cNvCxnSpPr/>
      </xdr:nvCxnSpPr>
      <xdr:spPr>
        <a:xfrm>
          <a:off x="2908300" y="12947300"/>
          <a:ext cx="889000" cy="15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46124</xdr:rowOff>
    </xdr:from>
    <xdr:ext cx="469744" cy="259045"/>
    <xdr:sp macro="" textlink="">
      <xdr:nvSpPr>
        <xdr:cNvPr id="177" name="テキスト ボックス 176"/>
        <xdr:cNvSpPr txBox="1"/>
      </xdr:nvSpPr>
      <xdr:spPr>
        <a:xfrm>
          <a:off x="3562427" y="1324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88550</xdr:rowOff>
    </xdr:from>
    <xdr:to>
      <xdr:col>4</xdr:col>
      <xdr:colOff>155575</xdr:colOff>
      <xdr:row>75</xdr:row>
      <xdr:rowOff>116325</xdr:rowOff>
    </xdr:to>
    <xdr:cxnSp macro="">
      <xdr:nvCxnSpPr>
        <xdr:cNvPr id="178" name="直線コネクタ 177"/>
        <xdr:cNvCxnSpPr/>
      </xdr:nvCxnSpPr>
      <xdr:spPr>
        <a:xfrm flipV="1">
          <a:off x="2019300" y="12947300"/>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149737</xdr:rowOff>
    </xdr:from>
    <xdr:ext cx="469744" cy="259045"/>
    <xdr:sp macro="" textlink="">
      <xdr:nvSpPr>
        <xdr:cNvPr id="180" name="テキスト ボックス 179"/>
        <xdr:cNvSpPr txBox="1"/>
      </xdr:nvSpPr>
      <xdr:spPr>
        <a:xfrm>
          <a:off x="2673427" y="131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116325</xdr:rowOff>
    </xdr:from>
    <xdr:to>
      <xdr:col>2</xdr:col>
      <xdr:colOff>638175</xdr:colOff>
      <xdr:row>75</xdr:row>
      <xdr:rowOff>128384</xdr:rowOff>
    </xdr:to>
    <xdr:cxnSp macro="">
      <xdr:nvCxnSpPr>
        <xdr:cNvPr id="181" name="直線コネクタ 180"/>
        <xdr:cNvCxnSpPr/>
      </xdr:nvCxnSpPr>
      <xdr:spPr>
        <a:xfrm flipV="1">
          <a:off x="1130300" y="12975075"/>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160653</xdr:rowOff>
    </xdr:from>
    <xdr:ext cx="469744" cy="259045"/>
    <xdr:sp macro="" textlink="">
      <xdr:nvSpPr>
        <xdr:cNvPr id="183" name="テキスト ボックス 182"/>
        <xdr:cNvSpPr txBox="1"/>
      </xdr:nvSpPr>
      <xdr:spPr>
        <a:xfrm>
          <a:off x="1784427" y="131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108959</xdr:rowOff>
    </xdr:from>
    <xdr:to>
      <xdr:col>1</xdr:col>
      <xdr:colOff>485775</xdr:colOff>
      <xdr:row>77</xdr:row>
      <xdr:rowOff>39109</xdr:rowOff>
    </xdr:to>
    <xdr:sp macro="" textlink="">
      <xdr:nvSpPr>
        <xdr:cNvPr id="184" name="フローチャート : 判断 183"/>
        <xdr:cNvSpPr/>
      </xdr:nvSpPr>
      <xdr:spPr>
        <a:xfrm>
          <a:off x="1079500" y="1313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30236</xdr:rowOff>
    </xdr:from>
    <xdr:ext cx="469744" cy="259045"/>
    <xdr:sp macro="" textlink="">
      <xdr:nvSpPr>
        <xdr:cNvPr id="185" name="テキスト ボックス 184"/>
        <xdr:cNvSpPr txBox="1"/>
      </xdr:nvSpPr>
      <xdr:spPr>
        <a:xfrm>
          <a:off x="895427" y="1323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165824</xdr:rowOff>
    </xdr:from>
    <xdr:to>
      <xdr:col>6</xdr:col>
      <xdr:colOff>561975</xdr:colOff>
      <xdr:row>76</xdr:row>
      <xdr:rowOff>95974</xdr:rowOff>
    </xdr:to>
    <xdr:sp macro="" textlink="">
      <xdr:nvSpPr>
        <xdr:cNvPr id="191" name="円/楕円 190"/>
        <xdr:cNvSpPr/>
      </xdr:nvSpPr>
      <xdr:spPr>
        <a:xfrm>
          <a:off x="4584700" y="130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17251</xdr:rowOff>
    </xdr:from>
    <xdr:ext cx="469744" cy="259045"/>
    <xdr:sp macro="" textlink="">
      <xdr:nvSpPr>
        <xdr:cNvPr id="192" name="維持補修費該当値テキスト"/>
        <xdr:cNvSpPr txBox="1"/>
      </xdr:nvSpPr>
      <xdr:spPr>
        <a:xfrm>
          <a:off x="4686300" y="1287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18435</xdr:rowOff>
    </xdr:from>
    <xdr:to>
      <xdr:col>5</xdr:col>
      <xdr:colOff>409575</xdr:colOff>
      <xdr:row>76</xdr:row>
      <xdr:rowOff>120035</xdr:rowOff>
    </xdr:to>
    <xdr:sp macro="" textlink="">
      <xdr:nvSpPr>
        <xdr:cNvPr id="193" name="円/楕円 192"/>
        <xdr:cNvSpPr/>
      </xdr:nvSpPr>
      <xdr:spPr>
        <a:xfrm>
          <a:off x="3746500" y="1304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136561</xdr:rowOff>
    </xdr:from>
    <xdr:ext cx="469744" cy="259045"/>
    <xdr:sp macro="" textlink="">
      <xdr:nvSpPr>
        <xdr:cNvPr id="194" name="テキスト ボックス 193"/>
        <xdr:cNvSpPr txBox="1"/>
      </xdr:nvSpPr>
      <xdr:spPr>
        <a:xfrm>
          <a:off x="3562427" y="1282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37750</xdr:rowOff>
    </xdr:from>
    <xdr:to>
      <xdr:col>4</xdr:col>
      <xdr:colOff>206375</xdr:colOff>
      <xdr:row>75</xdr:row>
      <xdr:rowOff>139350</xdr:rowOff>
    </xdr:to>
    <xdr:sp macro="" textlink="">
      <xdr:nvSpPr>
        <xdr:cNvPr id="195" name="円/楕円 194"/>
        <xdr:cNvSpPr/>
      </xdr:nvSpPr>
      <xdr:spPr>
        <a:xfrm>
          <a:off x="2857500" y="128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155877</xdr:rowOff>
    </xdr:from>
    <xdr:ext cx="469744" cy="259045"/>
    <xdr:sp macro="" textlink="">
      <xdr:nvSpPr>
        <xdr:cNvPr id="196" name="テキスト ボックス 195"/>
        <xdr:cNvSpPr txBox="1"/>
      </xdr:nvSpPr>
      <xdr:spPr>
        <a:xfrm>
          <a:off x="2673427" y="126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7,895</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65525</xdr:rowOff>
    </xdr:from>
    <xdr:to>
      <xdr:col>3</xdr:col>
      <xdr:colOff>3175</xdr:colOff>
      <xdr:row>75</xdr:row>
      <xdr:rowOff>167125</xdr:rowOff>
    </xdr:to>
    <xdr:sp macro="" textlink="">
      <xdr:nvSpPr>
        <xdr:cNvPr id="197" name="円/楕円 196"/>
        <xdr:cNvSpPr/>
      </xdr:nvSpPr>
      <xdr:spPr>
        <a:xfrm>
          <a:off x="1968500" y="129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12202</xdr:rowOff>
    </xdr:from>
    <xdr:ext cx="469744" cy="259045"/>
    <xdr:sp macro="" textlink="">
      <xdr:nvSpPr>
        <xdr:cNvPr id="198" name="テキスト ボックス 197"/>
        <xdr:cNvSpPr txBox="1"/>
      </xdr:nvSpPr>
      <xdr:spPr>
        <a:xfrm>
          <a:off x="1784427" y="126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7,409</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77584</xdr:rowOff>
    </xdr:from>
    <xdr:to>
      <xdr:col>1</xdr:col>
      <xdr:colOff>485775</xdr:colOff>
      <xdr:row>76</xdr:row>
      <xdr:rowOff>7734</xdr:rowOff>
    </xdr:to>
    <xdr:sp macro="" textlink="">
      <xdr:nvSpPr>
        <xdr:cNvPr id="199" name="円/楕円 198"/>
        <xdr:cNvSpPr/>
      </xdr:nvSpPr>
      <xdr:spPr>
        <a:xfrm>
          <a:off x="1079500" y="129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24261</xdr:rowOff>
    </xdr:from>
    <xdr:ext cx="469744" cy="259045"/>
    <xdr:sp macro="" textlink="">
      <xdr:nvSpPr>
        <xdr:cNvPr id="200" name="テキスト ボックス 199"/>
        <xdr:cNvSpPr txBox="1"/>
      </xdr:nvSpPr>
      <xdr:spPr>
        <a:xfrm>
          <a:off x="895427" y="127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168438</xdr:rowOff>
    </xdr:from>
    <xdr:to>
      <xdr:col>6</xdr:col>
      <xdr:colOff>511175</xdr:colOff>
      <xdr:row>95</xdr:row>
      <xdr:rowOff>40798</xdr:rowOff>
    </xdr:to>
    <xdr:cxnSp macro="">
      <xdr:nvCxnSpPr>
        <xdr:cNvPr id="232" name="直線コネクタ 231"/>
        <xdr:cNvCxnSpPr/>
      </xdr:nvCxnSpPr>
      <xdr:spPr>
        <a:xfrm flipV="1">
          <a:off x="3797300" y="16284738"/>
          <a:ext cx="838200" cy="4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40798</xdr:rowOff>
    </xdr:from>
    <xdr:to>
      <xdr:col>5</xdr:col>
      <xdr:colOff>358775</xdr:colOff>
      <xdr:row>95</xdr:row>
      <xdr:rowOff>141072</xdr:rowOff>
    </xdr:to>
    <xdr:cxnSp macro="">
      <xdr:nvCxnSpPr>
        <xdr:cNvPr id="235" name="直線コネクタ 234"/>
        <xdr:cNvCxnSpPr/>
      </xdr:nvCxnSpPr>
      <xdr:spPr>
        <a:xfrm flipV="1">
          <a:off x="2908300" y="16328548"/>
          <a:ext cx="889000" cy="10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106149</xdr:rowOff>
    </xdr:from>
    <xdr:ext cx="534377" cy="259045"/>
    <xdr:sp macro="" textlink="">
      <xdr:nvSpPr>
        <xdr:cNvPr id="237" name="テキスト ボックス 236"/>
        <xdr:cNvSpPr txBox="1"/>
      </xdr:nvSpPr>
      <xdr:spPr>
        <a:xfrm>
          <a:off x="3530111" y="160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141072</xdr:rowOff>
    </xdr:from>
    <xdr:to>
      <xdr:col>4</xdr:col>
      <xdr:colOff>155575</xdr:colOff>
      <xdr:row>97</xdr:row>
      <xdr:rowOff>73341</xdr:rowOff>
    </xdr:to>
    <xdr:cxnSp macro="">
      <xdr:nvCxnSpPr>
        <xdr:cNvPr id="238" name="直線コネクタ 237"/>
        <xdr:cNvCxnSpPr/>
      </xdr:nvCxnSpPr>
      <xdr:spPr>
        <a:xfrm flipV="1">
          <a:off x="2019300" y="16428822"/>
          <a:ext cx="889000" cy="27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993</xdr:rowOff>
    </xdr:from>
    <xdr:ext cx="534377" cy="259045"/>
    <xdr:sp macro="" textlink="">
      <xdr:nvSpPr>
        <xdr:cNvPr id="240" name="テキスト ボックス 239"/>
        <xdr:cNvSpPr txBox="1"/>
      </xdr:nvSpPr>
      <xdr:spPr>
        <a:xfrm>
          <a:off x="2641111" y="161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73341</xdr:rowOff>
    </xdr:from>
    <xdr:to>
      <xdr:col>2</xdr:col>
      <xdr:colOff>638175</xdr:colOff>
      <xdr:row>97</xdr:row>
      <xdr:rowOff>120269</xdr:rowOff>
    </xdr:to>
    <xdr:cxnSp macro="">
      <xdr:nvCxnSpPr>
        <xdr:cNvPr id="241" name="直線コネクタ 240"/>
        <xdr:cNvCxnSpPr/>
      </xdr:nvCxnSpPr>
      <xdr:spPr>
        <a:xfrm flipV="1">
          <a:off x="1130300" y="16703991"/>
          <a:ext cx="889000" cy="4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101023</xdr:rowOff>
    </xdr:from>
    <xdr:ext cx="534377" cy="259045"/>
    <xdr:sp macro="" textlink="">
      <xdr:nvSpPr>
        <xdr:cNvPr id="243" name="テキスト ボックス 242"/>
        <xdr:cNvSpPr txBox="1"/>
      </xdr:nvSpPr>
      <xdr:spPr>
        <a:xfrm>
          <a:off x="1752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55801</xdr:rowOff>
    </xdr:from>
    <xdr:to>
      <xdr:col>1</xdr:col>
      <xdr:colOff>485775</xdr:colOff>
      <xdr:row>98</xdr:row>
      <xdr:rowOff>157401</xdr:rowOff>
    </xdr:to>
    <xdr:sp macro="" textlink="">
      <xdr:nvSpPr>
        <xdr:cNvPr id="244" name="フローチャート : 判断 243"/>
        <xdr:cNvSpPr/>
      </xdr:nvSpPr>
      <xdr:spPr>
        <a:xfrm>
          <a:off x="1079500" y="168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148528</xdr:rowOff>
    </xdr:from>
    <xdr:ext cx="534377" cy="259045"/>
    <xdr:sp macro="" textlink="">
      <xdr:nvSpPr>
        <xdr:cNvPr id="245" name="テキスト ボックス 244"/>
        <xdr:cNvSpPr txBox="1"/>
      </xdr:nvSpPr>
      <xdr:spPr>
        <a:xfrm>
          <a:off x="863111" y="169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117638</xdr:rowOff>
    </xdr:from>
    <xdr:to>
      <xdr:col>6</xdr:col>
      <xdr:colOff>561975</xdr:colOff>
      <xdr:row>95</xdr:row>
      <xdr:rowOff>47788</xdr:rowOff>
    </xdr:to>
    <xdr:sp macro="" textlink="">
      <xdr:nvSpPr>
        <xdr:cNvPr id="251" name="円/楕円 250"/>
        <xdr:cNvSpPr/>
      </xdr:nvSpPr>
      <xdr:spPr>
        <a:xfrm>
          <a:off x="4584700" y="1623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96065</xdr:rowOff>
    </xdr:from>
    <xdr:ext cx="534377" cy="259045"/>
    <xdr:sp macro="" textlink="">
      <xdr:nvSpPr>
        <xdr:cNvPr id="252" name="扶助費該当値テキスト"/>
        <xdr:cNvSpPr txBox="1"/>
      </xdr:nvSpPr>
      <xdr:spPr>
        <a:xfrm>
          <a:off x="4686300" y="162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88,240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161448</xdr:rowOff>
    </xdr:from>
    <xdr:to>
      <xdr:col>5</xdr:col>
      <xdr:colOff>409575</xdr:colOff>
      <xdr:row>95</xdr:row>
      <xdr:rowOff>91598</xdr:rowOff>
    </xdr:to>
    <xdr:sp macro="" textlink="">
      <xdr:nvSpPr>
        <xdr:cNvPr id="253" name="円/楕円 252"/>
        <xdr:cNvSpPr/>
      </xdr:nvSpPr>
      <xdr:spPr>
        <a:xfrm>
          <a:off x="3746500" y="162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82725</xdr:rowOff>
    </xdr:from>
    <xdr:ext cx="534377" cy="259045"/>
    <xdr:sp macro="" textlink="">
      <xdr:nvSpPr>
        <xdr:cNvPr id="254" name="テキスト ボックス 253"/>
        <xdr:cNvSpPr txBox="1"/>
      </xdr:nvSpPr>
      <xdr:spPr>
        <a:xfrm>
          <a:off x="3530111" y="163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85,557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90272</xdr:rowOff>
    </xdr:from>
    <xdr:to>
      <xdr:col>4</xdr:col>
      <xdr:colOff>206375</xdr:colOff>
      <xdr:row>96</xdr:row>
      <xdr:rowOff>20422</xdr:rowOff>
    </xdr:to>
    <xdr:sp macro="" textlink="">
      <xdr:nvSpPr>
        <xdr:cNvPr id="255" name="円/楕円 254"/>
        <xdr:cNvSpPr/>
      </xdr:nvSpPr>
      <xdr:spPr>
        <a:xfrm>
          <a:off x="2857500" y="163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11549</xdr:rowOff>
    </xdr:from>
    <xdr:ext cx="534377" cy="259045"/>
    <xdr:sp macro="" textlink="">
      <xdr:nvSpPr>
        <xdr:cNvPr id="256" name="テキスト ボックス 255"/>
        <xdr:cNvSpPr txBox="1"/>
      </xdr:nvSpPr>
      <xdr:spPr>
        <a:xfrm>
          <a:off x="2641111" y="1647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79,416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22541</xdr:rowOff>
    </xdr:from>
    <xdr:to>
      <xdr:col>3</xdr:col>
      <xdr:colOff>3175</xdr:colOff>
      <xdr:row>97</xdr:row>
      <xdr:rowOff>124141</xdr:rowOff>
    </xdr:to>
    <xdr:sp macro="" textlink="">
      <xdr:nvSpPr>
        <xdr:cNvPr id="257" name="円/楕円 256"/>
        <xdr:cNvSpPr/>
      </xdr:nvSpPr>
      <xdr:spPr>
        <a:xfrm>
          <a:off x="1968500" y="1665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115268</xdr:rowOff>
    </xdr:from>
    <xdr:ext cx="534377" cy="259045"/>
    <xdr:sp macro="" textlink="">
      <xdr:nvSpPr>
        <xdr:cNvPr id="258" name="テキスト ボックス 257"/>
        <xdr:cNvSpPr txBox="1"/>
      </xdr:nvSpPr>
      <xdr:spPr>
        <a:xfrm>
          <a:off x="1752111" y="1674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62,564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69469</xdr:rowOff>
    </xdr:from>
    <xdr:to>
      <xdr:col>1</xdr:col>
      <xdr:colOff>485775</xdr:colOff>
      <xdr:row>97</xdr:row>
      <xdr:rowOff>171069</xdr:rowOff>
    </xdr:to>
    <xdr:sp macro="" textlink="">
      <xdr:nvSpPr>
        <xdr:cNvPr id="259" name="円/楕円 258"/>
        <xdr:cNvSpPr/>
      </xdr:nvSpPr>
      <xdr:spPr>
        <a:xfrm>
          <a:off x="1079500" y="1670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16146</xdr:rowOff>
    </xdr:from>
    <xdr:ext cx="534377" cy="259045"/>
    <xdr:sp macro="" textlink="">
      <xdr:nvSpPr>
        <xdr:cNvPr id="260" name="テキスト ボックス 259"/>
        <xdr:cNvSpPr txBox="1"/>
      </xdr:nvSpPr>
      <xdr:spPr>
        <a:xfrm>
          <a:off x="863111" y="1647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72,034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22873</xdr:rowOff>
    </xdr:from>
    <xdr:to>
      <xdr:col>15</xdr:col>
      <xdr:colOff>180975</xdr:colOff>
      <xdr:row>35</xdr:row>
      <xdr:rowOff>46456</xdr:rowOff>
    </xdr:to>
    <xdr:cxnSp macro="">
      <xdr:nvCxnSpPr>
        <xdr:cNvPr id="289" name="直線コネクタ 288"/>
        <xdr:cNvCxnSpPr/>
      </xdr:nvCxnSpPr>
      <xdr:spPr>
        <a:xfrm>
          <a:off x="9639300" y="6023623"/>
          <a:ext cx="838200" cy="2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22873</xdr:rowOff>
    </xdr:from>
    <xdr:to>
      <xdr:col>14</xdr:col>
      <xdr:colOff>28575</xdr:colOff>
      <xdr:row>35</xdr:row>
      <xdr:rowOff>118682</xdr:rowOff>
    </xdr:to>
    <xdr:cxnSp macro="">
      <xdr:nvCxnSpPr>
        <xdr:cNvPr id="292" name="直線コネクタ 291"/>
        <xdr:cNvCxnSpPr/>
      </xdr:nvCxnSpPr>
      <xdr:spPr>
        <a:xfrm flipV="1">
          <a:off x="8750300" y="6023623"/>
          <a:ext cx="889000" cy="9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128338</xdr:rowOff>
    </xdr:from>
    <xdr:ext cx="534377" cy="259045"/>
    <xdr:sp macro="" textlink="">
      <xdr:nvSpPr>
        <xdr:cNvPr id="294" name="テキスト ボックス 293"/>
        <xdr:cNvSpPr txBox="1"/>
      </xdr:nvSpPr>
      <xdr:spPr>
        <a:xfrm>
          <a:off x="9372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118682</xdr:rowOff>
    </xdr:from>
    <xdr:to>
      <xdr:col>12</xdr:col>
      <xdr:colOff>511175</xdr:colOff>
      <xdr:row>35</xdr:row>
      <xdr:rowOff>161455</xdr:rowOff>
    </xdr:to>
    <xdr:cxnSp macro="">
      <xdr:nvCxnSpPr>
        <xdr:cNvPr id="295" name="直線コネクタ 294"/>
        <xdr:cNvCxnSpPr/>
      </xdr:nvCxnSpPr>
      <xdr:spPr>
        <a:xfrm flipV="1">
          <a:off x="7861300" y="6119432"/>
          <a:ext cx="889000" cy="4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297" name="テキスト ボックス 296"/>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142583</xdr:rowOff>
    </xdr:from>
    <xdr:to>
      <xdr:col>11</xdr:col>
      <xdr:colOff>307975</xdr:colOff>
      <xdr:row>35</xdr:row>
      <xdr:rowOff>161455</xdr:rowOff>
    </xdr:to>
    <xdr:cxnSp macro="">
      <xdr:nvCxnSpPr>
        <xdr:cNvPr id="298" name="直線コネクタ 297"/>
        <xdr:cNvCxnSpPr/>
      </xdr:nvCxnSpPr>
      <xdr:spPr>
        <a:xfrm>
          <a:off x="6972300" y="6143333"/>
          <a:ext cx="889000" cy="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0" name="テキスト ボックス 299"/>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160668</xdr:rowOff>
    </xdr:from>
    <xdr:to>
      <xdr:col>10</xdr:col>
      <xdr:colOff>155575</xdr:colOff>
      <xdr:row>36</xdr:row>
      <xdr:rowOff>90818</xdr:rowOff>
    </xdr:to>
    <xdr:sp macro="" textlink="">
      <xdr:nvSpPr>
        <xdr:cNvPr id="301" name="フローチャート : 判断 300"/>
        <xdr:cNvSpPr/>
      </xdr:nvSpPr>
      <xdr:spPr>
        <a:xfrm>
          <a:off x="6921500" y="616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81945</xdr:rowOff>
    </xdr:from>
    <xdr:ext cx="534377" cy="259045"/>
    <xdr:sp macro="" textlink="">
      <xdr:nvSpPr>
        <xdr:cNvPr id="302" name="テキスト ボックス 301"/>
        <xdr:cNvSpPr txBox="1"/>
      </xdr:nvSpPr>
      <xdr:spPr>
        <a:xfrm>
          <a:off x="6705111" y="62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167106</xdr:rowOff>
    </xdr:from>
    <xdr:to>
      <xdr:col>15</xdr:col>
      <xdr:colOff>231775</xdr:colOff>
      <xdr:row>35</xdr:row>
      <xdr:rowOff>97256</xdr:rowOff>
    </xdr:to>
    <xdr:sp macro="" textlink="">
      <xdr:nvSpPr>
        <xdr:cNvPr id="308" name="円/楕円 307"/>
        <xdr:cNvSpPr/>
      </xdr:nvSpPr>
      <xdr:spPr>
        <a:xfrm>
          <a:off x="10426700" y="59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18533</xdr:rowOff>
    </xdr:from>
    <xdr:ext cx="534377" cy="259045"/>
    <xdr:sp macro="" textlink="">
      <xdr:nvSpPr>
        <xdr:cNvPr id="309" name="補助費等該当値テキスト"/>
        <xdr:cNvSpPr txBox="1"/>
      </xdr:nvSpPr>
      <xdr:spPr>
        <a:xfrm>
          <a:off x="10528300" y="58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53,842</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143523</xdr:rowOff>
    </xdr:from>
    <xdr:to>
      <xdr:col>14</xdr:col>
      <xdr:colOff>79375</xdr:colOff>
      <xdr:row>35</xdr:row>
      <xdr:rowOff>73673</xdr:rowOff>
    </xdr:to>
    <xdr:sp macro="" textlink="">
      <xdr:nvSpPr>
        <xdr:cNvPr id="310" name="円/楕円 309"/>
        <xdr:cNvSpPr/>
      </xdr:nvSpPr>
      <xdr:spPr>
        <a:xfrm>
          <a:off x="9588500" y="59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90200</xdr:rowOff>
    </xdr:from>
    <xdr:ext cx="534377" cy="259045"/>
    <xdr:sp macro="" textlink="">
      <xdr:nvSpPr>
        <xdr:cNvPr id="311" name="テキスト ボックス 310"/>
        <xdr:cNvSpPr txBox="1"/>
      </xdr:nvSpPr>
      <xdr:spPr>
        <a:xfrm>
          <a:off x="9372111" y="574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55,699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67882</xdr:rowOff>
    </xdr:from>
    <xdr:to>
      <xdr:col>12</xdr:col>
      <xdr:colOff>561975</xdr:colOff>
      <xdr:row>35</xdr:row>
      <xdr:rowOff>169482</xdr:rowOff>
    </xdr:to>
    <xdr:sp macro="" textlink="">
      <xdr:nvSpPr>
        <xdr:cNvPr id="312" name="円/楕円 311"/>
        <xdr:cNvSpPr/>
      </xdr:nvSpPr>
      <xdr:spPr>
        <a:xfrm>
          <a:off x="8699500" y="606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14559</xdr:rowOff>
    </xdr:from>
    <xdr:ext cx="534377" cy="259045"/>
    <xdr:sp macro="" textlink="">
      <xdr:nvSpPr>
        <xdr:cNvPr id="313" name="テキスト ボックス 312"/>
        <xdr:cNvSpPr txBox="1"/>
      </xdr:nvSpPr>
      <xdr:spPr>
        <a:xfrm>
          <a:off x="8483111" y="584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48,155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110655</xdr:rowOff>
    </xdr:from>
    <xdr:to>
      <xdr:col>11</xdr:col>
      <xdr:colOff>358775</xdr:colOff>
      <xdr:row>36</xdr:row>
      <xdr:rowOff>40805</xdr:rowOff>
    </xdr:to>
    <xdr:sp macro="" textlink="">
      <xdr:nvSpPr>
        <xdr:cNvPr id="314" name="円/楕円 313"/>
        <xdr:cNvSpPr/>
      </xdr:nvSpPr>
      <xdr:spPr>
        <a:xfrm>
          <a:off x="7810500" y="611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57332</xdr:rowOff>
    </xdr:from>
    <xdr:ext cx="534377" cy="259045"/>
    <xdr:sp macro="" textlink="">
      <xdr:nvSpPr>
        <xdr:cNvPr id="315" name="テキスト ボックス 314"/>
        <xdr:cNvSpPr txBox="1"/>
      </xdr:nvSpPr>
      <xdr:spPr>
        <a:xfrm>
          <a:off x="7594111" y="588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91783</xdr:rowOff>
    </xdr:from>
    <xdr:to>
      <xdr:col>10</xdr:col>
      <xdr:colOff>155575</xdr:colOff>
      <xdr:row>36</xdr:row>
      <xdr:rowOff>21933</xdr:rowOff>
    </xdr:to>
    <xdr:sp macro="" textlink="">
      <xdr:nvSpPr>
        <xdr:cNvPr id="316" name="円/楕円 315"/>
        <xdr:cNvSpPr/>
      </xdr:nvSpPr>
      <xdr:spPr>
        <a:xfrm>
          <a:off x="6921500" y="60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38460</xdr:rowOff>
    </xdr:from>
    <xdr:ext cx="534377" cy="259045"/>
    <xdr:sp macro="" textlink="">
      <xdr:nvSpPr>
        <xdr:cNvPr id="317" name="テキスト ボックス 316"/>
        <xdr:cNvSpPr txBox="1"/>
      </xdr:nvSpPr>
      <xdr:spPr>
        <a:xfrm>
          <a:off x="6705111" y="58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174,934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101642</xdr:rowOff>
    </xdr:from>
    <xdr:to>
      <xdr:col>15</xdr:col>
      <xdr:colOff>180975</xdr:colOff>
      <xdr:row>58</xdr:row>
      <xdr:rowOff>18728</xdr:rowOff>
    </xdr:to>
    <xdr:cxnSp macro="">
      <xdr:nvCxnSpPr>
        <xdr:cNvPr id="346" name="直線コネクタ 345"/>
        <xdr:cNvCxnSpPr/>
      </xdr:nvCxnSpPr>
      <xdr:spPr>
        <a:xfrm flipV="1">
          <a:off x="9639300" y="9874292"/>
          <a:ext cx="838200" cy="8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145417</xdr:rowOff>
    </xdr:from>
    <xdr:ext cx="534377" cy="259045"/>
    <xdr:sp macro="" textlink="">
      <xdr:nvSpPr>
        <xdr:cNvPr id="347" name="普通建設事業費平均値テキスト"/>
        <xdr:cNvSpPr txBox="1"/>
      </xdr:nvSpPr>
      <xdr:spPr>
        <a:xfrm>
          <a:off x="10528300" y="991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18728</xdr:rowOff>
    </xdr:from>
    <xdr:to>
      <xdr:col>14</xdr:col>
      <xdr:colOff>28575</xdr:colOff>
      <xdr:row>58</xdr:row>
      <xdr:rowOff>46199</xdr:rowOff>
    </xdr:to>
    <xdr:cxnSp macro="">
      <xdr:nvCxnSpPr>
        <xdr:cNvPr id="349" name="直線コネクタ 348"/>
        <xdr:cNvCxnSpPr/>
      </xdr:nvCxnSpPr>
      <xdr:spPr>
        <a:xfrm flipV="1">
          <a:off x="8750300" y="9962828"/>
          <a:ext cx="889000" cy="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77698</xdr:rowOff>
    </xdr:from>
    <xdr:ext cx="534377" cy="259045"/>
    <xdr:sp macro="" textlink="">
      <xdr:nvSpPr>
        <xdr:cNvPr id="351" name="テキスト ボックス 350"/>
        <xdr:cNvSpPr txBox="1"/>
      </xdr:nvSpPr>
      <xdr:spPr>
        <a:xfrm>
          <a:off x="9372111" y="100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7116</xdr:rowOff>
    </xdr:from>
    <xdr:to>
      <xdr:col>12</xdr:col>
      <xdr:colOff>511175</xdr:colOff>
      <xdr:row>58</xdr:row>
      <xdr:rowOff>46199</xdr:rowOff>
    </xdr:to>
    <xdr:cxnSp macro="">
      <xdr:nvCxnSpPr>
        <xdr:cNvPr id="352" name="直線コネクタ 351"/>
        <xdr:cNvCxnSpPr/>
      </xdr:nvCxnSpPr>
      <xdr:spPr>
        <a:xfrm>
          <a:off x="7861300" y="9951216"/>
          <a:ext cx="889000" cy="3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7116</xdr:rowOff>
    </xdr:from>
    <xdr:to>
      <xdr:col>11</xdr:col>
      <xdr:colOff>307975</xdr:colOff>
      <xdr:row>58</xdr:row>
      <xdr:rowOff>101204</xdr:rowOff>
    </xdr:to>
    <xdr:cxnSp macro="">
      <xdr:nvCxnSpPr>
        <xdr:cNvPr id="355" name="直線コネクタ 354"/>
        <xdr:cNvCxnSpPr/>
      </xdr:nvCxnSpPr>
      <xdr:spPr>
        <a:xfrm flipV="1">
          <a:off x="6972300" y="9951216"/>
          <a:ext cx="889000" cy="9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158169</xdr:rowOff>
    </xdr:from>
    <xdr:to>
      <xdr:col>10</xdr:col>
      <xdr:colOff>155575</xdr:colOff>
      <xdr:row>58</xdr:row>
      <xdr:rowOff>88319</xdr:rowOff>
    </xdr:to>
    <xdr:sp macro="" textlink="">
      <xdr:nvSpPr>
        <xdr:cNvPr id="358" name="フローチャート : 判断 357"/>
        <xdr:cNvSpPr/>
      </xdr:nvSpPr>
      <xdr:spPr>
        <a:xfrm>
          <a:off x="6921500" y="993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104846</xdr:rowOff>
    </xdr:from>
    <xdr:ext cx="534377" cy="259045"/>
    <xdr:sp macro="" textlink="">
      <xdr:nvSpPr>
        <xdr:cNvPr id="359" name="テキスト ボックス 358"/>
        <xdr:cNvSpPr txBox="1"/>
      </xdr:nvSpPr>
      <xdr:spPr>
        <a:xfrm>
          <a:off x="6705111" y="970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50842</xdr:rowOff>
    </xdr:from>
    <xdr:to>
      <xdr:col>15</xdr:col>
      <xdr:colOff>231775</xdr:colOff>
      <xdr:row>57</xdr:row>
      <xdr:rowOff>152442</xdr:rowOff>
    </xdr:to>
    <xdr:sp macro="" textlink="">
      <xdr:nvSpPr>
        <xdr:cNvPr id="365" name="円/楕円 364"/>
        <xdr:cNvSpPr/>
      </xdr:nvSpPr>
      <xdr:spPr>
        <a:xfrm>
          <a:off x="10426700" y="982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73719</xdr:rowOff>
    </xdr:from>
    <xdr:ext cx="534377" cy="259045"/>
    <xdr:sp macro="" textlink="">
      <xdr:nvSpPr>
        <xdr:cNvPr id="366" name="普通建設事業費該当値テキスト"/>
        <xdr:cNvSpPr txBox="1"/>
      </xdr:nvSpPr>
      <xdr:spPr>
        <a:xfrm>
          <a:off x="10528300" y="96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74,989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139378</xdr:rowOff>
    </xdr:from>
    <xdr:to>
      <xdr:col>14</xdr:col>
      <xdr:colOff>79375</xdr:colOff>
      <xdr:row>58</xdr:row>
      <xdr:rowOff>69528</xdr:rowOff>
    </xdr:to>
    <xdr:sp macro="" textlink="">
      <xdr:nvSpPr>
        <xdr:cNvPr id="367" name="円/楕円 366"/>
        <xdr:cNvSpPr/>
      </xdr:nvSpPr>
      <xdr:spPr>
        <a:xfrm>
          <a:off x="9588500" y="991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86055</xdr:rowOff>
    </xdr:from>
    <xdr:ext cx="534377" cy="259045"/>
    <xdr:sp macro="" textlink="">
      <xdr:nvSpPr>
        <xdr:cNvPr id="368" name="テキスト ボックス 367"/>
        <xdr:cNvSpPr txBox="1"/>
      </xdr:nvSpPr>
      <xdr:spPr>
        <a:xfrm>
          <a:off x="9372111" y="968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51,751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166849</xdr:rowOff>
    </xdr:from>
    <xdr:to>
      <xdr:col>12</xdr:col>
      <xdr:colOff>561975</xdr:colOff>
      <xdr:row>58</xdr:row>
      <xdr:rowOff>96999</xdr:rowOff>
    </xdr:to>
    <xdr:sp macro="" textlink="">
      <xdr:nvSpPr>
        <xdr:cNvPr id="369" name="円/楕円 368"/>
        <xdr:cNvSpPr/>
      </xdr:nvSpPr>
      <xdr:spPr>
        <a:xfrm>
          <a:off x="8699500" y="993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88126</xdr:rowOff>
    </xdr:from>
    <xdr:ext cx="534377" cy="259045"/>
    <xdr:sp macro="" textlink="">
      <xdr:nvSpPr>
        <xdr:cNvPr id="370" name="テキスト ボックス 369"/>
        <xdr:cNvSpPr txBox="1"/>
      </xdr:nvSpPr>
      <xdr:spPr>
        <a:xfrm>
          <a:off x="8483111" y="1003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127766</xdr:rowOff>
    </xdr:from>
    <xdr:to>
      <xdr:col>11</xdr:col>
      <xdr:colOff>358775</xdr:colOff>
      <xdr:row>58</xdr:row>
      <xdr:rowOff>57916</xdr:rowOff>
    </xdr:to>
    <xdr:sp macro="" textlink="">
      <xdr:nvSpPr>
        <xdr:cNvPr id="371" name="円/楕円 370"/>
        <xdr:cNvSpPr/>
      </xdr:nvSpPr>
      <xdr:spPr>
        <a:xfrm>
          <a:off x="7810500" y="990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49043</xdr:rowOff>
    </xdr:from>
    <xdr:ext cx="534377" cy="259045"/>
    <xdr:sp macro="" textlink="">
      <xdr:nvSpPr>
        <xdr:cNvPr id="372" name="テキスト ボックス 371"/>
        <xdr:cNvSpPr txBox="1"/>
      </xdr:nvSpPr>
      <xdr:spPr>
        <a:xfrm>
          <a:off x="7594111" y="999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54,799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50404</xdr:rowOff>
    </xdr:from>
    <xdr:to>
      <xdr:col>10</xdr:col>
      <xdr:colOff>155575</xdr:colOff>
      <xdr:row>58</xdr:row>
      <xdr:rowOff>152004</xdr:rowOff>
    </xdr:to>
    <xdr:sp macro="" textlink="">
      <xdr:nvSpPr>
        <xdr:cNvPr id="373" name="円/楕円 372"/>
        <xdr:cNvSpPr/>
      </xdr:nvSpPr>
      <xdr:spPr>
        <a:xfrm>
          <a:off x="6921500" y="999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143131</xdr:rowOff>
    </xdr:from>
    <xdr:ext cx="534377" cy="259045"/>
    <xdr:sp macro="" textlink="">
      <xdr:nvSpPr>
        <xdr:cNvPr id="374" name="テキスト ボックス 373"/>
        <xdr:cNvSpPr txBox="1"/>
      </xdr:nvSpPr>
      <xdr:spPr>
        <a:xfrm>
          <a:off x="6705111" y="10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154822</xdr:rowOff>
    </xdr:from>
    <xdr:to>
      <xdr:col>15</xdr:col>
      <xdr:colOff>180975</xdr:colOff>
      <xdr:row>78</xdr:row>
      <xdr:rowOff>7130</xdr:rowOff>
    </xdr:to>
    <xdr:cxnSp macro="">
      <xdr:nvCxnSpPr>
        <xdr:cNvPr id="399" name="直線コネクタ 398"/>
        <xdr:cNvCxnSpPr/>
      </xdr:nvCxnSpPr>
      <xdr:spPr>
        <a:xfrm flipV="1">
          <a:off x="9639300" y="13013572"/>
          <a:ext cx="838200" cy="36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46998</xdr:rowOff>
    </xdr:from>
    <xdr:ext cx="534377" cy="259045"/>
    <xdr:sp macro="" textlink="">
      <xdr:nvSpPr>
        <xdr:cNvPr id="400" name="普通建設事業費 （ うち新規整備　）平均値テキスト"/>
        <xdr:cNvSpPr txBox="1"/>
      </xdr:nvSpPr>
      <xdr:spPr>
        <a:xfrm>
          <a:off x="10528300" y="1324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5741</xdr:rowOff>
    </xdr:from>
    <xdr:to>
      <xdr:col>14</xdr:col>
      <xdr:colOff>28575</xdr:colOff>
      <xdr:row>78</xdr:row>
      <xdr:rowOff>7130</xdr:rowOff>
    </xdr:to>
    <xdr:cxnSp macro="">
      <xdr:nvCxnSpPr>
        <xdr:cNvPr id="402" name="直線コネクタ 401"/>
        <xdr:cNvCxnSpPr/>
      </xdr:nvCxnSpPr>
      <xdr:spPr>
        <a:xfrm>
          <a:off x="8750300" y="13207391"/>
          <a:ext cx="889000" cy="17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78585</xdr:rowOff>
    </xdr:from>
    <xdr:ext cx="534377" cy="259045"/>
    <xdr:sp macro="" textlink="">
      <xdr:nvSpPr>
        <xdr:cNvPr id="406" name="テキスト ボックス 405"/>
        <xdr:cNvSpPr txBox="1"/>
      </xdr:nvSpPr>
      <xdr:spPr>
        <a:xfrm>
          <a:off x="8483111" y="132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104022</xdr:rowOff>
    </xdr:from>
    <xdr:to>
      <xdr:col>15</xdr:col>
      <xdr:colOff>231775</xdr:colOff>
      <xdr:row>76</xdr:row>
      <xdr:rowOff>34172</xdr:rowOff>
    </xdr:to>
    <xdr:sp macro="" textlink="">
      <xdr:nvSpPr>
        <xdr:cNvPr id="412" name="円/楕円 411"/>
        <xdr:cNvSpPr/>
      </xdr:nvSpPr>
      <xdr:spPr>
        <a:xfrm>
          <a:off x="10426700" y="129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126899</xdr:rowOff>
    </xdr:from>
    <xdr:ext cx="534377" cy="259045"/>
    <xdr:sp macro="" textlink="">
      <xdr:nvSpPr>
        <xdr:cNvPr id="413" name="普通建設事業費 （ うち新規整備　）該当値テキスト"/>
        <xdr:cNvSpPr txBox="1"/>
      </xdr:nvSpPr>
      <xdr:spPr>
        <a:xfrm>
          <a:off x="10528300" y="1281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67,354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127780</xdr:rowOff>
    </xdr:from>
    <xdr:to>
      <xdr:col>14</xdr:col>
      <xdr:colOff>79375</xdr:colOff>
      <xdr:row>78</xdr:row>
      <xdr:rowOff>57930</xdr:rowOff>
    </xdr:to>
    <xdr:sp macro="" textlink="">
      <xdr:nvSpPr>
        <xdr:cNvPr id="414" name="円/楕円 413"/>
        <xdr:cNvSpPr/>
      </xdr:nvSpPr>
      <xdr:spPr>
        <a:xfrm>
          <a:off x="9588500" y="133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49057</xdr:rowOff>
    </xdr:from>
    <xdr:ext cx="469744" cy="259045"/>
    <xdr:sp macro="" textlink="">
      <xdr:nvSpPr>
        <xdr:cNvPr id="415" name="テキスト ボックス 414"/>
        <xdr:cNvSpPr txBox="1"/>
      </xdr:nvSpPr>
      <xdr:spPr>
        <a:xfrm>
          <a:off x="9404427" y="134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3,197</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126391</xdr:rowOff>
    </xdr:from>
    <xdr:to>
      <xdr:col>12</xdr:col>
      <xdr:colOff>561975</xdr:colOff>
      <xdr:row>77</xdr:row>
      <xdr:rowOff>56541</xdr:rowOff>
    </xdr:to>
    <xdr:sp macro="" textlink="">
      <xdr:nvSpPr>
        <xdr:cNvPr id="416" name="円/楕円 415"/>
        <xdr:cNvSpPr/>
      </xdr:nvSpPr>
      <xdr:spPr>
        <a:xfrm>
          <a:off x="8699500" y="131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73068</xdr:rowOff>
    </xdr:from>
    <xdr:ext cx="534377" cy="259045"/>
    <xdr:sp macro="" textlink="">
      <xdr:nvSpPr>
        <xdr:cNvPr id="417" name="テキスト ボックス 416"/>
        <xdr:cNvSpPr txBox="1"/>
      </xdr:nvSpPr>
      <xdr:spPr>
        <a:xfrm>
          <a:off x="8483111" y="1293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40126</xdr:rowOff>
    </xdr:from>
    <xdr:to>
      <xdr:col>15</xdr:col>
      <xdr:colOff>180975</xdr:colOff>
      <xdr:row>98</xdr:row>
      <xdr:rowOff>113012</xdr:rowOff>
    </xdr:to>
    <xdr:cxnSp macro="">
      <xdr:nvCxnSpPr>
        <xdr:cNvPr id="446" name="直線コネクタ 445"/>
        <xdr:cNvCxnSpPr/>
      </xdr:nvCxnSpPr>
      <xdr:spPr>
        <a:xfrm>
          <a:off x="9639300" y="16156426"/>
          <a:ext cx="838200" cy="75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40126</xdr:rowOff>
    </xdr:from>
    <xdr:to>
      <xdr:col>14</xdr:col>
      <xdr:colOff>28575</xdr:colOff>
      <xdr:row>98</xdr:row>
      <xdr:rowOff>74834</xdr:rowOff>
    </xdr:to>
    <xdr:cxnSp macro="">
      <xdr:nvCxnSpPr>
        <xdr:cNvPr id="449" name="直線コネクタ 448"/>
        <xdr:cNvCxnSpPr/>
      </xdr:nvCxnSpPr>
      <xdr:spPr>
        <a:xfrm flipV="1">
          <a:off x="8750300" y="16156426"/>
          <a:ext cx="889000" cy="72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94339</xdr:rowOff>
    </xdr:from>
    <xdr:ext cx="534377" cy="259045"/>
    <xdr:sp macro="" textlink="">
      <xdr:nvSpPr>
        <xdr:cNvPr id="451" name="テキスト ボックス 450"/>
        <xdr:cNvSpPr txBox="1"/>
      </xdr:nvSpPr>
      <xdr:spPr>
        <a:xfrm>
          <a:off x="9372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62212</xdr:rowOff>
    </xdr:from>
    <xdr:to>
      <xdr:col>15</xdr:col>
      <xdr:colOff>231775</xdr:colOff>
      <xdr:row>98</xdr:row>
      <xdr:rowOff>163812</xdr:rowOff>
    </xdr:to>
    <xdr:sp macro="" textlink="">
      <xdr:nvSpPr>
        <xdr:cNvPr id="459" name="円/楕円 458"/>
        <xdr:cNvSpPr/>
      </xdr:nvSpPr>
      <xdr:spPr>
        <a:xfrm>
          <a:off x="10426700" y="1686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148589</xdr:rowOff>
    </xdr:from>
    <xdr:ext cx="469744" cy="259045"/>
    <xdr:sp macro="" textlink="">
      <xdr:nvSpPr>
        <xdr:cNvPr id="460" name="普通建設事業費 （ うち更新整備　）該当値テキスト"/>
        <xdr:cNvSpPr txBox="1"/>
      </xdr:nvSpPr>
      <xdr:spPr>
        <a:xfrm>
          <a:off x="10528300" y="1677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5,401</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160776</xdr:rowOff>
    </xdr:from>
    <xdr:to>
      <xdr:col>14</xdr:col>
      <xdr:colOff>79375</xdr:colOff>
      <xdr:row>94</xdr:row>
      <xdr:rowOff>90926</xdr:rowOff>
    </xdr:to>
    <xdr:sp macro="" textlink="">
      <xdr:nvSpPr>
        <xdr:cNvPr id="461" name="円/楕円 460"/>
        <xdr:cNvSpPr/>
      </xdr:nvSpPr>
      <xdr:spPr>
        <a:xfrm>
          <a:off x="9588500" y="161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107453</xdr:rowOff>
    </xdr:from>
    <xdr:ext cx="534377" cy="259045"/>
    <xdr:sp macro="" textlink="">
      <xdr:nvSpPr>
        <xdr:cNvPr id="462" name="テキスト ボックス 461"/>
        <xdr:cNvSpPr txBox="1"/>
      </xdr:nvSpPr>
      <xdr:spPr>
        <a:xfrm>
          <a:off x="9372111" y="158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45,227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24034</xdr:rowOff>
    </xdr:from>
    <xdr:to>
      <xdr:col>12</xdr:col>
      <xdr:colOff>561975</xdr:colOff>
      <xdr:row>98</xdr:row>
      <xdr:rowOff>125634</xdr:rowOff>
    </xdr:to>
    <xdr:sp macro="" textlink="">
      <xdr:nvSpPr>
        <xdr:cNvPr id="463" name="円/楕円 462"/>
        <xdr:cNvSpPr/>
      </xdr:nvSpPr>
      <xdr:spPr>
        <a:xfrm>
          <a:off x="8699500" y="1682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116761</xdr:rowOff>
    </xdr:from>
    <xdr:ext cx="469744" cy="259045"/>
    <xdr:sp macro="" textlink="">
      <xdr:nvSpPr>
        <xdr:cNvPr id="464" name="テキスト ボックス 463"/>
        <xdr:cNvSpPr txBox="1"/>
      </xdr:nvSpPr>
      <xdr:spPr>
        <a:xfrm>
          <a:off x="8515427" y="1691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42,195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139288</xdr:rowOff>
    </xdr:from>
    <xdr:to>
      <xdr:col>23</xdr:col>
      <xdr:colOff>517525</xdr:colOff>
      <xdr:row>38</xdr:row>
      <xdr:rowOff>139700</xdr:rowOff>
    </xdr:to>
    <xdr:cxnSp macro="">
      <xdr:nvCxnSpPr>
        <xdr:cNvPr id="491" name="直線コネクタ 490"/>
        <xdr:cNvCxnSpPr/>
      </xdr:nvCxnSpPr>
      <xdr:spPr>
        <a:xfrm>
          <a:off x="15481300" y="6654388"/>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76195</xdr:rowOff>
    </xdr:from>
    <xdr:to>
      <xdr:col>22</xdr:col>
      <xdr:colOff>365125</xdr:colOff>
      <xdr:row>38</xdr:row>
      <xdr:rowOff>139288</xdr:rowOff>
    </xdr:to>
    <xdr:cxnSp macro="">
      <xdr:nvCxnSpPr>
        <xdr:cNvPr id="494" name="直線コネクタ 493"/>
        <xdr:cNvCxnSpPr/>
      </xdr:nvCxnSpPr>
      <xdr:spPr>
        <a:xfrm>
          <a:off x="14592300" y="6591295"/>
          <a:ext cx="8890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119355</xdr:rowOff>
    </xdr:from>
    <xdr:to>
      <xdr:col>21</xdr:col>
      <xdr:colOff>161925</xdr:colOff>
      <xdr:row>38</xdr:row>
      <xdr:rowOff>76195</xdr:rowOff>
    </xdr:to>
    <xdr:cxnSp macro="">
      <xdr:nvCxnSpPr>
        <xdr:cNvPr id="497" name="直線コネクタ 496"/>
        <xdr:cNvCxnSpPr/>
      </xdr:nvCxnSpPr>
      <xdr:spPr>
        <a:xfrm>
          <a:off x="13703300" y="6291555"/>
          <a:ext cx="889000" cy="29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119355</xdr:rowOff>
    </xdr:from>
    <xdr:to>
      <xdr:col>19</xdr:col>
      <xdr:colOff>644525</xdr:colOff>
      <xdr:row>37</xdr:row>
      <xdr:rowOff>66091</xdr:rowOff>
    </xdr:to>
    <xdr:cxnSp macro="">
      <xdr:nvCxnSpPr>
        <xdr:cNvPr id="500" name="直線コネクタ 499"/>
        <xdr:cNvCxnSpPr/>
      </xdr:nvCxnSpPr>
      <xdr:spPr>
        <a:xfrm flipV="1">
          <a:off x="12814300" y="6291555"/>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162059</xdr:rowOff>
    </xdr:from>
    <xdr:ext cx="469744" cy="259045"/>
    <xdr:sp macro="" textlink="">
      <xdr:nvSpPr>
        <xdr:cNvPr id="502" name="テキスト ボックス 501"/>
        <xdr:cNvSpPr txBox="1"/>
      </xdr:nvSpPr>
      <xdr:spPr>
        <a:xfrm>
          <a:off x="13468427" y="65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115463</xdr:rowOff>
    </xdr:from>
    <xdr:to>
      <xdr:col>18</xdr:col>
      <xdr:colOff>492125</xdr:colOff>
      <xdr:row>38</xdr:row>
      <xdr:rowOff>45613</xdr:rowOff>
    </xdr:to>
    <xdr:sp macro="" textlink="">
      <xdr:nvSpPr>
        <xdr:cNvPr id="503" name="フローチャート : 判断 502"/>
        <xdr:cNvSpPr/>
      </xdr:nvSpPr>
      <xdr:spPr>
        <a:xfrm>
          <a:off x="12763500" y="645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36740</xdr:rowOff>
    </xdr:from>
    <xdr:ext cx="469744" cy="259045"/>
    <xdr:sp macro="" textlink="">
      <xdr:nvSpPr>
        <xdr:cNvPr id="504" name="テキスト ボックス 503"/>
        <xdr:cNvSpPr txBox="1"/>
      </xdr:nvSpPr>
      <xdr:spPr>
        <a:xfrm>
          <a:off x="12579427" y="655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249299" cy="259045"/>
    <xdr:sp macro="" textlink="">
      <xdr:nvSpPr>
        <xdr:cNvPr id="511" name="災害復旧事業費該当値テキスト"/>
        <xdr:cNvSpPr txBox="1"/>
      </xdr:nvSpPr>
      <xdr:spPr>
        <a:xfrm>
          <a:off x="16370300" y="656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88488</xdr:rowOff>
    </xdr:from>
    <xdr:to>
      <xdr:col>22</xdr:col>
      <xdr:colOff>415925</xdr:colOff>
      <xdr:row>39</xdr:row>
      <xdr:rowOff>18638</xdr:rowOff>
    </xdr:to>
    <xdr:sp macro="" textlink="">
      <xdr:nvSpPr>
        <xdr:cNvPr id="512" name="円/楕円 511"/>
        <xdr:cNvSpPr/>
      </xdr:nvSpPr>
      <xdr:spPr>
        <a:xfrm>
          <a:off x="15430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9765</xdr:rowOff>
    </xdr:from>
    <xdr:ext cx="249299" cy="259045"/>
    <xdr:sp macro="" textlink="">
      <xdr:nvSpPr>
        <xdr:cNvPr id="513" name="テキスト ボックス 512"/>
        <xdr:cNvSpPr txBox="1"/>
      </xdr:nvSpPr>
      <xdr:spPr>
        <a:xfrm>
          <a:off x="15356649"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25395</xdr:rowOff>
    </xdr:from>
    <xdr:to>
      <xdr:col>21</xdr:col>
      <xdr:colOff>212725</xdr:colOff>
      <xdr:row>38</xdr:row>
      <xdr:rowOff>126995</xdr:rowOff>
    </xdr:to>
    <xdr:sp macro="" textlink="">
      <xdr:nvSpPr>
        <xdr:cNvPr id="514" name="円/楕円 513"/>
        <xdr:cNvSpPr/>
      </xdr:nvSpPr>
      <xdr:spPr>
        <a:xfrm>
          <a:off x="14541500" y="654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118122</xdr:rowOff>
    </xdr:from>
    <xdr:ext cx="469744" cy="259045"/>
    <xdr:sp macro="" textlink="">
      <xdr:nvSpPr>
        <xdr:cNvPr id="515" name="テキスト ボックス 514"/>
        <xdr:cNvSpPr txBox="1"/>
      </xdr:nvSpPr>
      <xdr:spPr>
        <a:xfrm>
          <a:off x="14357427" y="663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68555</xdr:rowOff>
    </xdr:from>
    <xdr:to>
      <xdr:col>20</xdr:col>
      <xdr:colOff>9525</xdr:colOff>
      <xdr:row>36</xdr:row>
      <xdr:rowOff>170155</xdr:rowOff>
    </xdr:to>
    <xdr:sp macro="" textlink="">
      <xdr:nvSpPr>
        <xdr:cNvPr id="516" name="円/楕円 515"/>
        <xdr:cNvSpPr/>
      </xdr:nvSpPr>
      <xdr:spPr>
        <a:xfrm>
          <a:off x="13652500" y="62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15232</xdr:rowOff>
    </xdr:from>
    <xdr:ext cx="469744" cy="259045"/>
    <xdr:sp macro="" textlink="">
      <xdr:nvSpPr>
        <xdr:cNvPr id="517" name="テキスト ボックス 516"/>
        <xdr:cNvSpPr txBox="1"/>
      </xdr:nvSpPr>
      <xdr:spPr>
        <a:xfrm>
          <a:off x="13468427" y="601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15291</xdr:rowOff>
    </xdr:from>
    <xdr:to>
      <xdr:col>18</xdr:col>
      <xdr:colOff>492125</xdr:colOff>
      <xdr:row>37</xdr:row>
      <xdr:rowOff>116891</xdr:rowOff>
    </xdr:to>
    <xdr:sp macro="" textlink="">
      <xdr:nvSpPr>
        <xdr:cNvPr id="518" name="円/楕円 517"/>
        <xdr:cNvSpPr/>
      </xdr:nvSpPr>
      <xdr:spPr>
        <a:xfrm>
          <a:off x="12763500" y="63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133418</xdr:rowOff>
    </xdr:from>
    <xdr:ext cx="469744" cy="259045"/>
    <xdr:sp macro="" textlink="">
      <xdr:nvSpPr>
        <xdr:cNvPr id="519" name="テキスト ボックス 518"/>
        <xdr:cNvSpPr txBox="1"/>
      </xdr:nvSpPr>
      <xdr:spPr>
        <a:xfrm>
          <a:off x="12579427" y="613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135099</xdr:rowOff>
    </xdr:from>
    <xdr:to>
      <xdr:col>23</xdr:col>
      <xdr:colOff>517525</xdr:colOff>
      <xdr:row>77</xdr:row>
      <xdr:rowOff>154160</xdr:rowOff>
    </xdr:to>
    <xdr:cxnSp macro="">
      <xdr:nvCxnSpPr>
        <xdr:cNvPr id="601" name="直線コネクタ 600"/>
        <xdr:cNvCxnSpPr/>
      </xdr:nvCxnSpPr>
      <xdr:spPr>
        <a:xfrm flipV="1">
          <a:off x="15481300" y="13336749"/>
          <a:ext cx="838200" cy="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154160</xdr:rowOff>
    </xdr:from>
    <xdr:to>
      <xdr:col>22</xdr:col>
      <xdr:colOff>365125</xdr:colOff>
      <xdr:row>77</xdr:row>
      <xdr:rowOff>157716</xdr:rowOff>
    </xdr:to>
    <xdr:cxnSp macro="">
      <xdr:nvCxnSpPr>
        <xdr:cNvPr id="604" name="直線コネクタ 603"/>
        <xdr:cNvCxnSpPr/>
      </xdr:nvCxnSpPr>
      <xdr:spPr>
        <a:xfrm flipV="1">
          <a:off x="14592300" y="13355810"/>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50051</xdr:rowOff>
    </xdr:from>
    <xdr:ext cx="534377" cy="259045"/>
    <xdr:sp macro="" textlink="">
      <xdr:nvSpPr>
        <xdr:cNvPr id="606" name="テキスト ボックス 605"/>
        <xdr:cNvSpPr txBox="1"/>
      </xdr:nvSpPr>
      <xdr:spPr>
        <a:xfrm>
          <a:off x="15214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157716</xdr:rowOff>
    </xdr:from>
    <xdr:to>
      <xdr:col>21</xdr:col>
      <xdr:colOff>161925</xdr:colOff>
      <xdr:row>77</xdr:row>
      <xdr:rowOff>162303</xdr:rowOff>
    </xdr:to>
    <xdr:cxnSp macro="">
      <xdr:nvCxnSpPr>
        <xdr:cNvPr id="607" name="直線コネクタ 606"/>
        <xdr:cNvCxnSpPr/>
      </xdr:nvCxnSpPr>
      <xdr:spPr>
        <a:xfrm flipV="1">
          <a:off x="13703300" y="13359366"/>
          <a:ext cx="889000" cy="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158789</xdr:rowOff>
    </xdr:from>
    <xdr:to>
      <xdr:col>19</xdr:col>
      <xdr:colOff>644525</xdr:colOff>
      <xdr:row>77</xdr:row>
      <xdr:rowOff>162303</xdr:rowOff>
    </xdr:to>
    <xdr:cxnSp macro="">
      <xdr:nvCxnSpPr>
        <xdr:cNvPr id="610" name="直線コネクタ 609"/>
        <xdr:cNvCxnSpPr/>
      </xdr:nvCxnSpPr>
      <xdr:spPr>
        <a:xfrm>
          <a:off x="12814300" y="13360439"/>
          <a:ext cx="889000" cy="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87271</xdr:rowOff>
    </xdr:from>
    <xdr:to>
      <xdr:col>18</xdr:col>
      <xdr:colOff>492125</xdr:colOff>
      <xdr:row>77</xdr:row>
      <xdr:rowOff>17421</xdr:rowOff>
    </xdr:to>
    <xdr:sp macro="" textlink="">
      <xdr:nvSpPr>
        <xdr:cNvPr id="613" name="フローチャート : 判断 612"/>
        <xdr:cNvSpPr/>
      </xdr:nvSpPr>
      <xdr:spPr>
        <a:xfrm>
          <a:off x="12763500" y="1311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33948</xdr:rowOff>
    </xdr:from>
    <xdr:ext cx="534377" cy="259045"/>
    <xdr:sp macro="" textlink="">
      <xdr:nvSpPr>
        <xdr:cNvPr id="614" name="テキスト ボックス 613"/>
        <xdr:cNvSpPr txBox="1"/>
      </xdr:nvSpPr>
      <xdr:spPr>
        <a:xfrm>
          <a:off x="12547111" y="1289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84299</xdr:rowOff>
    </xdr:from>
    <xdr:to>
      <xdr:col>23</xdr:col>
      <xdr:colOff>568325</xdr:colOff>
      <xdr:row>78</xdr:row>
      <xdr:rowOff>14449</xdr:rowOff>
    </xdr:to>
    <xdr:sp macro="" textlink="">
      <xdr:nvSpPr>
        <xdr:cNvPr id="620" name="円/楕円 619"/>
        <xdr:cNvSpPr/>
      </xdr:nvSpPr>
      <xdr:spPr>
        <a:xfrm>
          <a:off x="16268700" y="1328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62726</xdr:rowOff>
    </xdr:from>
    <xdr:ext cx="534377" cy="259045"/>
    <xdr:sp macro="" textlink="">
      <xdr:nvSpPr>
        <xdr:cNvPr id="621" name="公債費該当値テキスト"/>
        <xdr:cNvSpPr txBox="1"/>
      </xdr:nvSpPr>
      <xdr:spPr>
        <a:xfrm>
          <a:off x="16370300" y="1326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24,322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103360</xdr:rowOff>
    </xdr:from>
    <xdr:to>
      <xdr:col>22</xdr:col>
      <xdr:colOff>415925</xdr:colOff>
      <xdr:row>78</xdr:row>
      <xdr:rowOff>33510</xdr:rowOff>
    </xdr:to>
    <xdr:sp macro="" textlink="">
      <xdr:nvSpPr>
        <xdr:cNvPr id="622" name="円/楕円 621"/>
        <xdr:cNvSpPr/>
      </xdr:nvSpPr>
      <xdr:spPr>
        <a:xfrm>
          <a:off x="15430500" y="133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24637</xdr:rowOff>
    </xdr:from>
    <xdr:ext cx="534377" cy="259045"/>
    <xdr:sp macro="" textlink="">
      <xdr:nvSpPr>
        <xdr:cNvPr id="623" name="テキスト ボックス 622"/>
        <xdr:cNvSpPr txBox="1"/>
      </xdr:nvSpPr>
      <xdr:spPr>
        <a:xfrm>
          <a:off x="15214111" y="1339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22,988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106916</xdr:rowOff>
    </xdr:from>
    <xdr:to>
      <xdr:col>21</xdr:col>
      <xdr:colOff>212725</xdr:colOff>
      <xdr:row>78</xdr:row>
      <xdr:rowOff>37066</xdr:rowOff>
    </xdr:to>
    <xdr:sp macro="" textlink="">
      <xdr:nvSpPr>
        <xdr:cNvPr id="624" name="円/楕円 623"/>
        <xdr:cNvSpPr/>
      </xdr:nvSpPr>
      <xdr:spPr>
        <a:xfrm>
          <a:off x="14541500" y="133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28193</xdr:rowOff>
    </xdr:from>
    <xdr:ext cx="534377" cy="259045"/>
    <xdr:sp macro="" textlink="">
      <xdr:nvSpPr>
        <xdr:cNvPr id="625" name="テキスト ボックス 624"/>
        <xdr:cNvSpPr txBox="1"/>
      </xdr:nvSpPr>
      <xdr:spPr>
        <a:xfrm>
          <a:off x="14325111" y="134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22,739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111503</xdr:rowOff>
    </xdr:from>
    <xdr:to>
      <xdr:col>20</xdr:col>
      <xdr:colOff>9525</xdr:colOff>
      <xdr:row>78</xdr:row>
      <xdr:rowOff>41653</xdr:rowOff>
    </xdr:to>
    <xdr:sp macro="" textlink="">
      <xdr:nvSpPr>
        <xdr:cNvPr id="626" name="円/楕円 625"/>
        <xdr:cNvSpPr/>
      </xdr:nvSpPr>
      <xdr:spPr>
        <a:xfrm>
          <a:off x="13652500" y="1331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32780</xdr:rowOff>
    </xdr:from>
    <xdr:ext cx="534377" cy="259045"/>
    <xdr:sp macro="" textlink="">
      <xdr:nvSpPr>
        <xdr:cNvPr id="627" name="テキスト ボックス 626"/>
        <xdr:cNvSpPr txBox="1"/>
      </xdr:nvSpPr>
      <xdr:spPr>
        <a:xfrm>
          <a:off x="13436111" y="1340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107989</xdr:rowOff>
    </xdr:from>
    <xdr:to>
      <xdr:col>18</xdr:col>
      <xdr:colOff>492125</xdr:colOff>
      <xdr:row>78</xdr:row>
      <xdr:rowOff>38139</xdr:rowOff>
    </xdr:to>
    <xdr:sp macro="" textlink="">
      <xdr:nvSpPr>
        <xdr:cNvPr id="628" name="円/楕円 627"/>
        <xdr:cNvSpPr/>
      </xdr:nvSpPr>
      <xdr:spPr>
        <a:xfrm>
          <a:off x="12763500" y="133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29266</xdr:rowOff>
    </xdr:from>
    <xdr:ext cx="534377" cy="259045"/>
    <xdr:sp macro="" textlink="">
      <xdr:nvSpPr>
        <xdr:cNvPr id="629" name="テキスト ボックス 628"/>
        <xdr:cNvSpPr txBox="1"/>
      </xdr:nvSpPr>
      <xdr:spPr>
        <a:xfrm>
          <a:off x="12547111" y="1340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21916</xdr:rowOff>
    </xdr:from>
    <xdr:to>
      <xdr:col>23</xdr:col>
      <xdr:colOff>517525</xdr:colOff>
      <xdr:row>98</xdr:row>
      <xdr:rowOff>22803</xdr:rowOff>
    </xdr:to>
    <xdr:cxnSp macro="">
      <xdr:nvCxnSpPr>
        <xdr:cNvPr id="656" name="直線コネクタ 655"/>
        <xdr:cNvCxnSpPr/>
      </xdr:nvCxnSpPr>
      <xdr:spPr>
        <a:xfrm flipV="1">
          <a:off x="15481300" y="16824016"/>
          <a:ext cx="8382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156033</xdr:rowOff>
    </xdr:from>
    <xdr:ext cx="469744" cy="259045"/>
    <xdr:sp macro="" textlink="">
      <xdr:nvSpPr>
        <xdr:cNvPr id="657" name="積立金平均値テキスト"/>
        <xdr:cNvSpPr txBox="1"/>
      </xdr:nvSpPr>
      <xdr:spPr>
        <a:xfrm>
          <a:off x="16370300" y="1678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22803</xdr:rowOff>
    </xdr:from>
    <xdr:to>
      <xdr:col>22</xdr:col>
      <xdr:colOff>365125</xdr:colOff>
      <xdr:row>98</xdr:row>
      <xdr:rowOff>52960</xdr:rowOff>
    </xdr:to>
    <xdr:cxnSp macro="">
      <xdr:nvCxnSpPr>
        <xdr:cNvPr id="659" name="直線コネクタ 658"/>
        <xdr:cNvCxnSpPr/>
      </xdr:nvCxnSpPr>
      <xdr:spPr>
        <a:xfrm flipV="1">
          <a:off x="14592300" y="16824903"/>
          <a:ext cx="889000" cy="3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50546</xdr:rowOff>
    </xdr:from>
    <xdr:to>
      <xdr:col>21</xdr:col>
      <xdr:colOff>161925</xdr:colOff>
      <xdr:row>98</xdr:row>
      <xdr:rowOff>52960</xdr:rowOff>
    </xdr:to>
    <xdr:cxnSp macro="">
      <xdr:nvCxnSpPr>
        <xdr:cNvPr id="662" name="直線コネクタ 661"/>
        <xdr:cNvCxnSpPr/>
      </xdr:nvCxnSpPr>
      <xdr:spPr>
        <a:xfrm>
          <a:off x="13703300" y="16852646"/>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23113</xdr:rowOff>
    </xdr:from>
    <xdr:to>
      <xdr:col>19</xdr:col>
      <xdr:colOff>644525</xdr:colOff>
      <xdr:row>98</xdr:row>
      <xdr:rowOff>50546</xdr:rowOff>
    </xdr:to>
    <xdr:cxnSp macro="">
      <xdr:nvCxnSpPr>
        <xdr:cNvPr id="665" name="直線コネクタ 664"/>
        <xdr:cNvCxnSpPr/>
      </xdr:nvCxnSpPr>
      <xdr:spPr>
        <a:xfrm>
          <a:off x="12814300" y="1682521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57142</xdr:rowOff>
    </xdr:from>
    <xdr:to>
      <xdr:col>18</xdr:col>
      <xdr:colOff>492125</xdr:colOff>
      <xdr:row>97</xdr:row>
      <xdr:rowOff>158742</xdr:rowOff>
    </xdr:to>
    <xdr:sp macro="" textlink="">
      <xdr:nvSpPr>
        <xdr:cNvPr id="668" name="フローチャート : 判断 667"/>
        <xdr:cNvSpPr/>
      </xdr:nvSpPr>
      <xdr:spPr>
        <a:xfrm>
          <a:off x="12763500" y="1668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3819</xdr:rowOff>
    </xdr:from>
    <xdr:ext cx="534377" cy="259045"/>
    <xdr:sp macro="" textlink="">
      <xdr:nvSpPr>
        <xdr:cNvPr id="669" name="テキスト ボックス 668"/>
        <xdr:cNvSpPr txBox="1"/>
      </xdr:nvSpPr>
      <xdr:spPr>
        <a:xfrm>
          <a:off x="12547111" y="1646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142566</xdr:rowOff>
    </xdr:from>
    <xdr:to>
      <xdr:col>23</xdr:col>
      <xdr:colOff>568325</xdr:colOff>
      <xdr:row>98</xdr:row>
      <xdr:rowOff>72716</xdr:rowOff>
    </xdr:to>
    <xdr:sp macro="" textlink="">
      <xdr:nvSpPr>
        <xdr:cNvPr id="675" name="円/楕円 674"/>
        <xdr:cNvSpPr/>
      </xdr:nvSpPr>
      <xdr:spPr>
        <a:xfrm>
          <a:off x="16268700" y="1677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101943</xdr:rowOff>
    </xdr:from>
    <xdr:ext cx="534377" cy="259045"/>
    <xdr:sp macro="" textlink="">
      <xdr:nvSpPr>
        <xdr:cNvPr id="676" name="積立金該当値テキスト"/>
        <xdr:cNvSpPr txBox="1"/>
      </xdr:nvSpPr>
      <xdr:spPr>
        <a:xfrm>
          <a:off x="16370300" y="1656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12,881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143453</xdr:rowOff>
    </xdr:from>
    <xdr:to>
      <xdr:col>22</xdr:col>
      <xdr:colOff>415925</xdr:colOff>
      <xdr:row>98</xdr:row>
      <xdr:rowOff>73603</xdr:rowOff>
    </xdr:to>
    <xdr:sp macro="" textlink="">
      <xdr:nvSpPr>
        <xdr:cNvPr id="677" name="円/楕円 676"/>
        <xdr:cNvSpPr/>
      </xdr:nvSpPr>
      <xdr:spPr>
        <a:xfrm>
          <a:off x="15430500" y="1677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64730</xdr:rowOff>
    </xdr:from>
    <xdr:ext cx="534377" cy="259045"/>
    <xdr:sp macro="" textlink="">
      <xdr:nvSpPr>
        <xdr:cNvPr id="678" name="テキスト ボックス 677"/>
        <xdr:cNvSpPr txBox="1"/>
      </xdr:nvSpPr>
      <xdr:spPr>
        <a:xfrm>
          <a:off x="15214111" y="1686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2160</xdr:rowOff>
    </xdr:from>
    <xdr:to>
      <xdr:col>21</xdr:col>
      <xdr:colOff>212725</xdr:colOff>
      <xdr:row>98</xdr:row>
      <xdr:rowOff>103760</xdr:rowOff>
    </xdr:to>
    <xdr:sp macro="" textlink="">
      <xdr:nvSpPr>
        <xdr:cNvPr id="679" name="円/楕円 678"/>
        <xdr:cNvSpPr/>
      </xdr:nvSpPr>
      <xdr:spPr>
        <a:xfrm>
          <a:off x="14541500" y="168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94887</xdr:rowOff>
    </xdr:from>
    <xdr:ext cx="469744" cy="259045"/>
    <xdr:sp macro="" textlink="">
      <xdr:nvSpPr>
        <xdr:cNvPr id="680" name="テキスト ボックス 679"/>
        <xdr:cNvSpPr txBox="1"/>
      </xdr:nvSpPr>
      <xdr:spPr>
        <a:xfrm>
          <a:off x="14357427" y="1689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171196</xdr:rowOff>
    </xdr:from>
    <xdr:to>
      <xdr:col>20</xdr:col>
      <xdr:colOff>9525</xdr:colOff>
      <xdr:row>98</xdr:row>
      <xdr:rowOff>101346</xdr:rowOff>
    </xdr:to>
    <xdr:sp macro="" textlink="">
      <xdr:nvSpPr>
        <xdr:cNvPr id="681" name="円/楕円 680"/>
        <xdr:cNvSpPr/>
      </xdr:nvSpPr>
      <xdr:spPr>
        <a:xfrm>
          <a:off x="13652500" y="168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92473</xdr:rowOff>
    </xdr:from>
    <xdr:ext cx="469744" cy="259045"/>
    <xdr:sp macro="" textlink="">
      <xdr:nvSpPr>
        <xdr:cNvPr id="682" name="テキスト ボックス 681"/>
        <xdr:cNvSpPr txBox="1"/>
      </xdr:nvSpPr>
      <xdr:spPr>
        <a:xfrm>
          <a:off x="13468427" y="1689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143763</xdr:rowOff>
    </xdr:from>
    <xdr:to>
      <xdr:col>18</xdr:col>
      <xdr:colOff>492125</xdr:colOff>
      <xdr:row>98</xdr:row>
      <xdr:rowOff>73913</xdr:rowOff>
    </xdr:to>
    <xdr:sp macro="" textlink="">
      <xdr:nvSpPr>
        <xdr:cNvPr id="683" name="円/楕円 682"/>
        <xdr:cNvSpPr/>
      </xdr:nvSpPr>
      <xdr:spPr>
        <a:xfrm>
          <a:off x="12763500" y="1677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65040</xdr:rowOff>
    </xdr:from>
    <xdr:ext cx="534377" cy="259045"/>
    <xdr:sp macro="" textlink="">
      <xdr:nvSpPr>
        <xdr:cNvPr id="684" name="テキスト ボックス 683"/>
        <xdr:cNvSpPr txBox="1"/>
      </xdr:nvSpPr>
      <xdr:spPr>
        <a:xfrm>
          <a:off x="12547111" y="1686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65350</xdr:rowOff>
    </xdr:from>
    <xdr:to>
      <xdr:col>32</xdr:col>
      <xdr:colOff>187325</xdr:colOff>
      <xdr:row>39</xdr:row>
      <xdr:rowOff>75257</xdr:rowOff>
    </xdr:to>
    <xdr:cxnSp macro="">
      <xdr:nvCxnSpPr>
        <xdr:cNvPr id="715" name="直線コネクタ 714"/>
        <xdr:cNvCxnSpPr/>
      </xdr:nvCxnSpPr>
      <xdr:spPr>
        <a:xfrm>
          <a:off x="21323300" y="6751900"/>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60234</xdr:rowOff>
    </xdr:from>
    <xdr:to>
      <xdr:col>31</xdr:col>
      <xdr:colOff>34925</xdr:colOff>
      <xdr:row>39</xdr:row>
      <xdr:rowOff>65350</xdr:rowOff>
    </xdr:to>
    <xdr:cxnSp macro="">
      <xdr:nvCxnSpPr>
        <xdr:cNvPr id="718" name="直線コネクタ 717"/>
        <xdr:cNvCxnSpPr/>
      </xdr:nvCxnSpPr>
      <xdr:spPr>
        <a:xfrm>
          <a:off x="20434300" y="6746784"/>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60234</xdr:rowOff>
    </xdr:from>
    <xdr:to>
      <xdr:col>29</xdr:col>
      <xdr:colOff>517525</xdr:colOff>
      <xdr:row>39</xdr:row>
      <xdr:rowOff>61650</xdr:rowOff>
    </xdr:to>
    <xdr:cxnSp macro="">
      <xdr:nvCxnSpPr>
        <xdr:cNvPr id="721" name="直線コネクタ 720"/>
        <xdr:cNvCxnSpPr/>
      </xdr:nvCxnSpPr>
      <xdr:spPr>
        <a:xfrm flipV="1">
          <a:off x="19545300" y="6746784"/>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60888</xdr:rowOff>
    </xdr:from>
    <xdr:to>
      <xdr:col>28</xdr:col>
      <xdr:colOff>314325</xdr:colOff>
      <xdr:row>39</xdr:row>
      <xdr:rowOff>61650</xdr:rowOff>
    </xdr:to>
    <xdr:cxnSp macro="">
      <xdr:nvCxnSpPr>
        <xdr:cNvPr id="724" name="直線コネクタ 723"/>
        <xdr:cNvCxnSpPr/>
      </xdr:nvCxnSpPr>
      <xdr:spPr>
        <a:xfrm>
          <a:off x="18656300" y="67474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7" name="フローチャート : 判断 726"/>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28" name="テキスト ボックス 727"/>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24457</xdr:rowOff>
    </xdr:from>
    <xdr:to>
      <xdr:col>32</xdr:col>
      <xdr:colOff>238125</xdr:colOff>
      <xdr:row>39</xdr:row>
      <xdr:rowOff>126057</xdr:rowOff>
    </xdr:to>
    <xdr:sp macro="" textlink="">
      <xdr:nvSpPr>
        <xdr:cNvPr id="734" name="円/楕円 733"/>
        <xdr:cNvSpPr/>
      </xdr:nvSpPr>
      <xdr:spPr>
        <a:xfrm>
          <a:off x="22110700" y="671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115116</xdr:rowOff>
    </xdr:from>
    <xdr:ext cx="378565" cy="259045"/>
    <xdr:sp macro="" textlink="">
      <xdr:nvSpPr>
        <xdr:cNvPr id="735" name="投資及び出資金該当値テキスト"/>
        <xdr:cNvSpPr txBox="1"/>
      </xdr:nvSpPr>
      <xdr:spPr>
        <a:xfrm>
          <a:off x="22212300" y="6630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14550</xdr:rowOff>
    </xdr:from>
    <xdr:to>
      <xdr:col>31</xdr:col>
      <xdr:colOff>85725</xdr:colOff>
      <xdr:row>39</xdr:row>
      <xdr:rowOff>116150</xdr:rowOff>
    </xdr:to>
    <xdr:sp macro="" textlink="">
      <xdr:nvSpPr>
        <xdr:cNvPr id="736" name="円/楕円 735"/>
        <xdr:cNvSpPr/>
      </xdr:nvSpPr>
      <xdr:spPr>
        <a:xfrm>
          <a:off x="21272500" y="670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107277</xdr:rowOff>
    </xdr:from>
    <xdr:ext cx="378565" cy="259045"/>
    <xdr:sp macro="" textlink="">
      <xdr:nvSpPr>
        <xdr:cNvPr id="737" name="テキスト ボックス 736"/>
        <xdr:cNvSpPr txBox="1"/>
      </xdr:nvSpPr>
      <xdr:spPr>
        <a:xfrm>
          <a:off x="21134017" y="6793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9434</xdr:rowOff>
    </xdr:from>
    <xdr:to>
      <xdr:col>29</xdr:col>
      <xdr:colOff>568325</xdr:colOff>
      <xdr:row>39</xdr:row>
      <xdr:rowOff>111034</xdr:rowOff>
    </xdr:to>
    <xdr:sp macro="" textlink="">
      <xdr:nvSpPr>
        <xdr:cNvPr id="738" name="円/楕円 737"/>
        <xdr:cNvSpPr/>
      </xdr:nvSpPr>
      <xdr:spPr>
        <a:xfrm>
          <a:off x="20383500" y="669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102161</xdr:rowOff>
    </xdr:from>
    <xdr:ext cx="378565" cy="259045"/>
    <xdr:sp macro="" textlink="">
      <xdr:nvSpPr>
        <xdr:cNvPr id="739" name="テキスト ボックス 738"/>
        <xdr:cNvSpPr txBox="1"/>
      </xdr:nvSpPr>
      <xdr:spPr>
        <a:xfrm>
          <a:off x="20245017" y="6788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10850</xdr:rowOff>
    </xdr:from>
    <xdr:to>
      <xdr:col>28</xdr:col>
      <xdr:colOff>365125</xdr:colOff>
      <xdr:row>39</xdr:row>
      <xdr:rowOff>112450</xdr:rowOff>
    </xdr:to>
    <xdr:sp macro="" textlink="">
      <xdr:nvSpPr>
        <xdr:cNvPr id="740" name="円/楕円 739"/>
        <xdr:cNvSpPr/>
      </xdr:nvSpPr>
      <xdr:spPr>
        <a:xfrm>
          <a:off x="19494500" y="66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103577</xdr:rowOff>
    </xdr:from>
    <xdr:ext cx="378565" cy="259045"/>
    <xdr:sp macro="" textlink="">
      <xdr:nvSpPr>
        <xdr:cNvPr id="741" name="テキスト ボックス 740"/>
        <xdr:cNvSpPr txBox="1"/>
      </xdr:nvSpPr>
      <xdr:spPr>
        <a:xfrm>
          <a:off x="19356017" y="679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10088</xdr:rowOff>
    </xdr:from>
    <xdr:to>
      <xdr:col>27</xdr:col>
      <xdr:colOff>161925</xdr:colOff>
      <xdr:row>39</xdr:row>
      <xdr:rowOff>111688</xdr:rowOff>
    </xdr:to>
    <xdr:sp macro="" textlink="">
      <xdr:nvSpPr>
        <xdr:cNvPr id="742" name="円/楕円 741"/>
        <xdr:cNvSpPr/>
      </xdr:nvSpPr>
      <xdr:spPr>
        <a:xfrm>
          <a:off x="18605500" y="66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102815</xdr:rowOff>
    </xdr:from>
    <xdr:ext cx="378565" cy="259045"/>
    <xdr:sp macro="" textlink="">
      <xdr:nvSpPr>
        <xdr:cNvPr id="743" name="テキスト ボックス 742"/>
        <xdr:cNvSpPr txBox="1"/>
      </xdr:nvSpPr>
      <xdr:spPr>
        <a:xfrm>
          <a:off x="18467017" y="6789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42728</xdr:rowOff>
    </xdr:from>
    <xdr:to>
      <xdr:col>32</xdr:col>
      <xdr:colOff>187325</xdr:colOff>
      <xdr:row>58</xdr:row>
      <xdr:rowOff>47026</xdr:rowOff>
    </xdr:to>
    <xdr:cxnSp macro="">
      <xdr:nvCxnSpPr>
        <xdr:cNvPr id="770" name="直線コネクタ 769"/>
        <xdr:cNvCxnSpPr/>
      </xdr:nvCxnSpPr>
      <xdr:spPr>
        <a:xfrm>
          <a:off x="21323300" y="9986828"/>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39436</xdr:rowOff>
    </xdr:from>
    <xdr:to>
      <xdr:col>31</xdr:col>
      <xdr:colOff>34925</xdr:colOff>
      <xdr:row>58</xdr:row>
      <xdr:rowOff>42728</xdr:rowOff>
    </xdr:to>
    <xdr:cxnSp macro="">
      <xdr:nvCxnSpPr>
        <xdr:cNvPr id="773" name="直線コネクタ 772"/>
        <xdr:cNvCxnSpPr/>
      </xdr:nvCxnSpPr>
      <xdr:spPr>
        <a:xfrm>
          <a:off x="20434300" y="9983536"/>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33493</xdr:rowOff>
    </xdr:from>
    <xdr:to>
      <xdr:col>29</xdr:col>
      <xdr:colOff>517525</xdr:colOff>
      <xdr:row>58</xdr:row>
      <xdr:rowOff>39436</xdr:rowOff>
    </xdr:to>
    <xdr:cxnSp macro="">
      <xdr:nvCxnSpPr>
        <xdr:cNvPr id="776" name="直線コネクタ 775"/>
        <xdr:cNvCxnSpPr/>
      </xdr:nvCxnSpPr>
      <xdr:spPr>
        <a:xfrm>
          <a:off x="19545300" y="9977593"/>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21286</xdr:rowOff>
    </xdr:from>
    <xdr:to>
      <xdr:col>28</xdr:col>
      <xdr:colOff>314325</xdr:colOff>
      <xdr:row>58</xdr:row>
      <xdr:rowOff>33493</xdr:rowOff>
    </xdr:to>
    <xdr:cxnSp macro="">
      <xdr:nvCxnSpPr>
        <xdr:cNvPr id="779" name="直線コネクタ 778"/>
        <xdr:cNvCxnSpPr/>
      </xdr:nvCxnSpPr>
      <xdr:spPr>
        <a:xfrm>
          <a:off x="18656300" y="9965386"/>
          <a:ext cx="8890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2" name="フローチャート : 判断 781"/>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99560</xdr:rowOff>
    </xdr:from>
    <xdr:ext cx="469744" cy="259045"/>
    <xdr:sp macro="" textlink="">
      <xdr:nvSpPr>
        <xdr:cNvPr id="783" name="テキスト ボックス 782"/>
        <xdr:cNvSpPr txBox="1"/>
      </xdr:nvSpPr>
      <xdr:spPr>
        <a:xfrm>
          <a:off x="18421427" y="1004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167676</xdr:rowOff>
    </xdr:from>
    <xdr:to>
      <xdr:col>32</xdr:col>
      <xdr:colOff>238125</xdr:colOff>
      <xdr:row>58</xdr:row>
      <xdr:rowOff>97826</xdr:rowOff>
    </xdr:to>
    <xdr:sp macro="" textlink="">
      <xdr:nvSpPr>
        <xdr:cNvPr id="789" name="円/楕円 788"/>
        <xdr:cNvSpPr/>
      </xdr:nvSpPr>
      <xdr:spPr>
        <a:xfrm>
          <a:off x="22110700" y="994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106235</xdr:rowOff>
    </xdr:from>
    <xdr:ext cx="469744" cy="259045"/>
    <xdr:sp macro="" textlink="">
      <xdr:nvSpPr>
        <xdr:cNvPr id="790" name="貸付金該当値テキスト"/>
        <xdr:cNvSpPr txBox="1"/>
      </xdr:nvSpPr>
      <xdr:spPr>
        <a:xfrm>
          <a:off x="22212300" y="987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2,027</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163378</xdr:rowOff>
    </xdr:from>
    <xdr:to>
      <xdr:col>31</xdr:col>
      <xdr:colOff>85725</xdr:colOff>
      <xdr:row>58</xdr:row>
      <xdr:rowOff>93528</xdr:rowOff>
    </xdr:to>
    <xdr:sp macro="" textlink="">
      <xdr:nvSpPr>
        <xdr:cNvPr id="791" name="円/楕円 790"/>
        <xdr:cNvSpPr/>
      </xdr:nvSpPr>
      <xdr:spPr>
        <a:xfrm>
          <a:off x="21272500" y="99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84655</xdr:rowOff>
    </xdr:from>
    <xdr:ext cx="469744" cy="259045"/>
    <xdr:sp macro="" textlink="">
      <xdr:nvSpPr>
        <xdr:cNvPr id="792" name="テキスト ボックス 791"/>
        <xdr:cNvSpPr txBox="1"/>
      </xdr:nvSpPr>
      <xdr:spPr>
        <a:xfrm>
          <a:off x="21088427" y="1002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160086</xdr:rowOff>
    </xdr:from>
    <xdr:to>
      <xdr:col>29</xdr:col>
      <xdr:colOff>568325</xdr:colOff>
      <xdr:row>58</xdr:row>
      <xdr:rowOff>90236</xdr:rowOff>
    </xdr:to>
    <xdr:sp macro="" textlink="">
      <xdr:nvSpPr>
        <xdr:cNvPr id="793" name="円/楕円 792"/>
        <xdr:cNvSpPr/>
      </xdr:nvSpPr>
      <xdr:spPr>
        <a:xfrm>
          <a:off x="20383500" y="99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81363</xdr:rowOff>
    </xdr:from>
    <xdr:ext cx="469744" cy="259045"/>
    <xdr:sp macro="" textlink="">
      <xdr:nvSpPr>
        <xdr:cNvPr id="794" name="テキスト ボックス 793"/>
        <xdr:cNvSpPr txBox="1"/>
      </xdr:nvSpPr>
      <xdr:spPr>
        <a:xfrm>
          <a:off x="20199427" y="1002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2,193</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154143</xdr:rowOff>
    </xdr:from>
    <xdr:to>
      <xdr:col>28</xdr:col>
      <xdr:colOff>365125</xdr:colOff>
      <xdr:row>58</xdr:row>
      <xdr:rowOff>84293</xdr:rowOff>
    </xdr:to>
    <xdr:sp macro="" textlink="">
      <xdr:nvSpPr>
        <xdr:cNvPr id="795" name="円/楕円 794"/>
        <xdr:cNvSpPr/>
      </xdr:nvSpPr>
      <xdr:spPr>
        <a:xfrm>
          <a:off x="19494500" y="992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75420</xdr:rowOff>
    </xdr:from>
    <xdr:ext cx="469744" cy="259045"/>
    <xdr:sp macro="" textlink="">
      <xdr:nvSpPr>
        <xdr:cNvPr id="796" name="テキスト ボックス 795"/>
        <xdr:cNvSpPr txBox="1"/>
      </xdr:nvSpPr>
      <xdr:spPr>
        <a:xfrm>
          <a:off x="19310427" y="1001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141936</xdr:rowOff>
    </xdr:from>
    <xdr:to>
      <xdr:col>27</xdr:col>
      <xdr:colOff>161925</xdr:colOff>
      <xdr:row>58</xdr:row>
      <xdr:rowOff>72086</xdr:rowOff>
    </xdr:to>
    <xdr:sp macro="" textlink="">
      <xdr:nvSpPr>
        <xdr:cNvPr id="797" name="円/楕円 796"/>
        <xdr:cNvSpPr/>
      </xdr:nvSpPr>
      <xdr:spPr>
        <a:xfrm>
          <a:off x="18605500" y="99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88613</xdr:rowOff>
    </xdr:from>
    <xdr:ext cx="469744" cy="259045"/>
    <xdr:sp macro="" textlink="">
      <xdr:nvSpPr>
        <xdr:cNvPr id="798" name="テキスト ボックス 797"/>
        <xdr:cNvSpPr txBox="1"/>
      </xdr:nvSpPr>
      <xdr:spPr>
        <a:xfrm>
          <a:off x="18421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79</xdr:row>
      <xdr:rowOff>14297</xdr:rowOff>
    </xdr:from>
    <xdr:to>
      <xdr:col>32</xdr:col>
      <xdr:colOff>187325</xdr:colOff>
      <xdr:row>79</xdr:row>
      <xdr:rowOff>20943</xdr:rowOff>
    </xdr:to>
    <xdr:cxnSp macro="">
      <xdr:nvCxnSpPr>
        <xdr:cNvPr id="830" name="直線コネクタ 829"/>
        <xdr:cNvCxnSpPr/>
      </xdr:nvCxnSpPr>
      <xdr:spPr>
        <a:xfrm>
          <a:off x="21323300" y="13558847"/>
          <a:ext cx="8382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103826</xdr:rowOff>
    </xdr:from>
    <xdr:ext cx="534377" cy="259045"/>
    <xdr:sp macro="" textlink="">
      <xdr:nvSpPr>
        <xdr:cNvPr id="831" name="繰出金平均値テキスト"/>
        <xdr:cNvSpPr txBox="1"/>
      </xdr:nvSpPr>
      <xdr:spPr>
        <a:xfrm>
          <a:off x="22212300" y="1313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124106</xdr:rowOff>
    </xdr:from>
    <xdr:to>
      <xdr:col>31</xdr:col>
      <xdr:colOff>34925</xdr:colOff>
      <xdr:row>79</xdr:row>
      <xdr:rowOff>14297</xdr:rowOff>
    </xdr:to>
    <xdr:cxnSp macro="">
      <xdr:nvCxnSpPr>
        <xdr:cNvPr id="833" name="直線コネクタ 832"/>
        <xdr:cNvCxnSpPr/>
      </xdr:nvCxnSpPr>
      <xdr:spPr>
        <a:xfrm>
          <a:off x="20434300" y="13497206"/>
          <a:ext cx="889000" cy="6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151527</xdr:rowOff>
    </xdr:from>
    <xdr:ext cx="534377" cy="259045"/>
    <xdr:sp macro="" textlink="">
      <xdr:nvSpPr>
        <xdr:cNvPr id="835" name="テキスト ボックス 834"/>
        <xdr:cNvSpPr txBox="1"/>
      </xdr:nvSpPr>
      <xdr:spPr>
        <a:xfrm>
          <a:off x="21056111" y="130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124106</xdr:rowOff>
    </xdr:from>
    <xdr:to>
      <xdr:col>29</xdr:col>
      <xdr:colOff>517525</xdr:colOff>
      <xdr:row>78</xdr:row>
      <xdr:rowOff>152535</xdr:rowOff>
    </xdr:to>
    <xdr:cxnSp macro="">
      <xdr:nvCxnSpPr>
        <xdr:cNvPr id="836" name="直線コネクタ 835"/>
        <xdr:cNvCxnSpPr/>
      </xdr:nvCxnSpPr>
      <xdr:spPr>
        <a:xfrm flipV="1">
          <a:off x="19545300" y="13497206"/>
          <a:ext cx="889000" cy="2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152535</xdr:rowOff>
    </xdr:from>
    <xdr:to>
      <xdr:col>28</xdr:col>
      <xdr:colOff>314325</xdr:colOff>
      <xdr:row>79</xdr:row>
      <xdr:rowOff>2327</xdr:rowOff>
    </xdr:to>
    <xdr:cxnSp macro="">
      <xdr:nvCxnSpPr>
        <xdr:cNvPr id="839" name="直線コネクタ 838"/>
        <xdr:cNvCxnSpPr/>
      </xdr:nvCxnSpPr>
      <xdr:spPr>
        <a:xfrm flipV="1">
          <a:off x="18656300" y="13525635"/>
          <a:ext cx="889000" cy="2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72228</xdr:rowOff>
    </xdr:from>
    <xdr:to>
      <xdr:col>27</xdr:col>
      <xdr:colOff>161925</xdr:colOff>
      <xdr:row>78</xdr:row>
      <xdr:rowOff>2378</xdr:rowOff>
    </xdr:to>
    <xdr:sp macro="" textlink="">
      <xdr:nvSpPr>
        <xdr:cNvPr id="842" name="フローチャート : 判断 841"/>
        <xdr:cNvSpPr/>
      </xdr:nvSpPr>
      <xdr:spPr>
        <a:xfrm>
          <a:off x="18605500" y="1327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18905</xdr:rowOff>
    </xdr:from>
    <xdr:ext cx="534377" cy="259045"/>
    <xdr:sp macro="" textlink="">
      <xdr:nvSpPr>
        <xdr:cNvPr id="843" name="テキスト ボックス 842"/>
        <xdr:cNvSpPr txBox="1"/>
      </xdr:nvSpPr>
      <xdr:spPr>
        <a:xfrm>
          <a:off x="18389111" y="130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141593</xdr:rowOff>
    </xdr:from>
    <xdr:to>
      <xdr:col>32</xdr:col>
      <xdr:colOff>238125</xdr:colOff>
      <xdr:row>79</xdr:row>
      <xdr:rowOff>71743</xdr:rowOff>
    </xdr:to>
    <xdr:sp macro="" textlink="">
      <xdr:nvSpPr>
        <xdr:cNvPr id="849" name="円/楕円 848"/>
        <xdr:cNvSpPr/>
      </xdr:nvSpPr>
      <xdr:spPr>
        <a:xfrm>
          <a:off x="22110700" y="1351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56520</xdr:rowOff>
    </xdr:from>
    <xdr:ext cx="534377" cy="259045"/>
    <xdr:sp macro="" textlink="">
      <xdr:nvSpPr>
        <xdr:cNvPr id="850" name="繰出金該当値テキスト"/>
        <xdr:cNvSpPr txBox="1"/>
      </xdr:nvSpPr>
      <xdr:spPr>
        <a:xfrm>
          <a:off x="22212300" y="1342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24,773</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134947</xdr:rowOff>
    </xdr:from>
    <xdr:to>
      <xdr:col>31</xdr:col>
      <xdr:colOff>85725</xdr:colOff>
      <xdr:row>79</xdr:row>
      <xdr:rowOff>65097</xdr:rowOff>
    </xdr:to>
    <xdr:sp macro="" textlink="">
      <xdr:nvSpPr>
        <xdr:cNvPr id="851" name="円/楕円 850"/>
        <xdr:cNvSpPr/>
      </xdr:nvSpPr>
      <xdr:spPr>
        <a:xfrm>
          <a:off x="21272500" y="1350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56224</xdr:rowOff>
    </xdr:from>
    <xdr:ext cx="534377" cy="259045"/>
    <xdr:sp macro="" textlink="">
      <xdr:nvSpPr>
        <xdr:cNvPr id="852" name="テキスト ボックス 851"/>
        <xdr:cNvSpPr txBox="1"/>
      </xdr:nvSpPr>
      <xdr:spPr>
        <a:xfrm>
          <a:off x="21056111" y="136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25,180</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73306</xdr:rowOff>
    </xdr:from>
    <xdr:to>
      <xdr:col>29</xdr:col>
      <xdr:colOff>568325</xdr:colOff>
      <xdr:row>79</xdr:row>
      <xdr:rowOff>3456</xdr:rowOff>
    </xdr:to>
    <xdr:sp macro="" textlink="">
      <xdr:nvSpPr>
        <xdr:cNvPr id="853" name="円/楕円 852"/>
        <xdr:cNvSpPr/>
      </xdr:nvSpPr>
      <xdr:spPr>
        <a:xfrm>
          <a:off x="20383500" y="1344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166033</xdr:rowOff>
    </xdr:from>
    <xdr:ext cx="534377" cy="259045"/>
    <xdr:sp macro="" textlink="">
      <xdr:nvSpPr>
        <xdr:cNvPr id="854" name="テキスト ボックス 853"/>
        <xdr:cNvSpPr txBox="1"/>
      </xdr:nvSpPr>
      <xdr:spPr>
        <a:xfrm>
          <a:off x="20167111" y="1353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28,955</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101735</xdr:rowOff>
    </xdr:from>
    <xdr:to>
      <xdr:col>28</xdr:col>
      <xdr:colOff>365125</xdr:colOff>
      <xdr:row>79</xdr:row>
      <xdr:rowOff>31885</xdr:rowOff>
    </xdr:to>
    <xdr:sp macro="" textlink="">
      <xdr:nvSpPr>
        <xdr:cNvPr id="855" name="円/楕円 854"/>
        <xdr:cNvSpPr/>
      </xdr:nvSpPr>
      <xdr:spPr>
        <a:xfrm>
          <a:off x="19494500" y="1347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23012</xdr:rowOff>
    </xdr:from>
    <xdr:ext cx="534377" cy="259045"/>
    <xdr:sp macro="" textlink="">
      <xdr:nvSpPr>
        <xdr:cNvPr id="856" name="テキスト ボックス 855"/>
        <xdr:cNvSpPr txBox="1"/>
      </xdr:nvSpPr>
      <xdr:spPr>
        <a:xfrm>
          <a:off x="19278111" y="135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27,214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122977</xdr:rowOff>
    </xdr:from>
    <xdr:to>
      <xdr:col>27</xdr:col>
      <xdr:colOff>161925</xdr:colOff>
      <xdr:row>79</xdr:row>
      <xdr:rowOff>53127</xdr:rowOff>
    </xdr:to>
    <xdr:sp macro="" textlink="">
      <xdr:nvSpPr>
        <xdr:cNvPr id="857" name="円/楕円 856"/>
        <xdr:cNvSpPr/>
      </xdr:nvSpPr>
      <xdr:spPr>
        <a:xfrm>
          <a:off x="18605500" y="134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44254</xdr:rowOff>
    </xdr:from>
    <xdr:ext cx="534377" cy="259045"/>
    <xdr:sp macro="" textlink="">
      <xdr:nvSpPr>
        <xdr:cNvPr id="858" name="テキスト ボックス 857"/>
        <xdr:cNvSpPr txBox="1"/>
      </xdr:nvSpPr>
      <xdr:spPr>
        <a:xfrm>
          <a:off x="18389111" y="1358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25,913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類似団体を大きく下回っているがこれは病院事業等を持たないこと、対住民当たりの職員数が少ないことが大きな要因であるが、今後の定員管理計画に則り採用等を行うことにより人件費の抑制に繋げていく。</a:t>
          </a:r>
          <a:endParaRPr lang="ja-JP" altLang="ja-JP" sz="1400">
            <a:effectLst/>
          </a:endParaRPr>
        </a:p>
        <a:p>
          <a:r>
            <a:rPr kumimoji="1" lang="ja-JP" altLang="ja-JP" sz="1100">
              <a:solidFill>
                <a:schemeClr val="dk1"/>
              </a:solidFill>
              <a:effectLst/>
              <a:latin typeface="+mn-lt"/>
              <a:ea typeface="+mn-ea"/>
              <a:cs typeface="+mn-cs"/>
            </a:rPr>
            <a:t>物件費は、主に</a:t>
          </a:r>
          <a:r>
            <a:rPr lang="ja-JP" altLang="ja-JP" sz="1100" b="0" i="0" baseline="0">
              <a:solidFill>
                <a:schemeClr val="dk1"/>
              </a:solidFill>
              <a:effectLst/>
              <a:latin typeface="+mn-lt"/>
              <a:ea typeface="+mn-ea"/>
              <a:cs typeface="+mn-cs"/>
            </a:rPr>
            <a:t>交流拠点複合施設指定管理料</a:t>
          </a:r>
          <a:r>
            <a:rPr lang="ja-JP" altLang="en-US" sz="1100" b="0" i="0" baseline="0">
              <a:solidFill>
                <a:schemeClr val="dk1"/>
              </a:solidFill>
              <a:effectLst/>
              <a:latin typeface="+mn-lt"/>
              <a:ea typeface="+mn-ea"/>
              <a:cs typeface="+mn-cs"/>
            </a:rPr>
            <a:t>の皆増、生活保護費の減</a:t>
          </a:r>
          <a:r>
            <a:rPr kumimoji="1" lang="ja-JP" altLang="ja-JP" sz="1100">
              <a:solidFill>
                <a:schemeClr val="dk1"/>
              </a:solidFill>
              <a:effectLst/>
              <a:latin typeface="+mn-lt"/>
              <a:ea typeface="+mn-ea"/>
              <a:cs typeface="+mn-cs"/>
            </a:rPr>
            <a:t>によるが対前年度比較では</a:t>
          </a:r>
          <a:r>
            <a:rPr kumimoji="1" lang="en-US" altLang="ja-JP" sz="1100">
              <a:solidFill>
                <a:schemeClr val="dk1"/>
              </a:solidFill>
              <a:effectLst/>
              <a:latin typeface="+mn-lt"/>
              <a:ea typeface="+mn-ea"/>
              <a:cs typeface="+mn-cs"/>
            </a:rPr>
            <a:t>10.7</a:t>
          </a:r>
          <a:r>
            <a:rPr kumimoji="1" lang="ja-JP" altLang="en-US" sz="1100">
              <a:solidFill>
                <a:schemeClr val="dk1"/>
              </a:solidFill>
              <a:effectLst/>
              <a:latin typeface="+mn-lt"/>
              <a:ea typeface="+mn-ea"/>
              <a:cs typeface="+mn-cs"/>
            </a:rPr>
            <a:t>％の減となった。</a:t>
          </a:r>
          <a:r>
            <a:rPr kumimoji="1" lang="ja-JP" altLang="ja-JP" sz="1100">
              <a:solidFill>
                <a:schemeClr val="dk1"/>
              </a:solidFill>
              <a:effectLst/>
              <a:latin typeface="+mn-lt"/>
              <a:ea typeface="+mn-ea"/>
              <a:cs typeface="+mn-cs"/>
            </a:rPr>
            <a:t>また、類似団体の比較し、賃金割合が非常に少ない状況にある。</a:t>
          </a:r>
          <a:endParaRPr lang="ja-JP" altLang="ja-JP" sz="1400">
            <a:effectLst/>
          </a:endParaRPr>
        </a:p>
        <a:p>
          <a:r>
            <a:rPr kumimoji="1" lang="ja-JP" altLang="ja-JP" sz="1100">
              <a:solidFill>
                <a:schemeClr val="dk1"/>
              </a:solidFill>
              <a:effectLst/>
              <a:latin typeface="+mn-lt"/>
              <a:ea typeface="+mn-ea"/>
              <a:cs typeface="+mn-cs"/>
            </a:rPr>
            <a:t>扶助費は、類似団体の平均とほぼ同額、増加の傾向も同様であるが、当市の性質別項目で一番高いものとなっている。これは</a:t>
          </a:r>
          <a:r>
            <a:rPr kumimoji="1" lang="ja-JP" altLang="en-US" sz="1100">
              <a:solidFill>
                <a:schemeClr val="dk1"/>
              </a:solidFill>
              <a:effectLst/>
              <a:latin typeface="+mn-lt"/>
              <a:ea typeface="+mn-ea"/>
              <a:cs typeface="+mn-cs"/>
            </a:rPr>
            <a:t>年金生活者等支援臨時福祉給付</a:t>
          </a:r>
          <a:r>
            <a:rPr kumimoji="1" lang="ja-JP" altLang="ja-JP" sz="1100">
              <a:solidFill>
                <a:schemeClr val="dk1"/>
              </a:solidFill>
              <a:effectLst/>
              <a:latin typeface="+mn-lt"/>
              <a:ea typeface="+mn-ea"/>
              <a:cs typeface="+mn-cs"/>
            </a:rPr>
            <a:t>、介護給付費・訓練等給付費等の増加となったことによるところが大きい。関連制度改正等の動向を注視したい。</a:t>
          </a:r>
          <a:endParaRPr lang="ja-JP" altLang="ja-JP" sz="1400">
            <a:effectLst/>
          </a:endParaRPr>
        </a:p>
        <a:p>
          <a:r>
            <a:rPr kumimoji="1" lang="ja-JP" altLang="ja-JP" sz="1100">
              <a:solidFill>
                <a:schemeClr val="dk1"/>
              </a:solidFill>
              <a:effectLst/>
              <a:latin typeface="+mn-lt"/>
              <a:ea typeface="+mn-ea"/>
              <a:cs typeface="+mn-cs"/>
            </a:rPr>
            <a:t>補助費等は、性質別の経費として一番のウエイトを持っているが、今年度、類似団体の平均を上回っているが、</a:t>
          </a:r>
          <a:r>
            <a:rPr kumimoji="1" lang="ja-JP" altLang="en-US" sz="1100">
              <a:solidFill>
                <a:schemeClr val="dk1"/>
              </a:solidFill>
              <a:effectLst/>
              <a:latin typeface="+mn-lt"/>
              <a:ea typeface="+mn-ea"/>
              <a:cs typeface="+mn-cs"/>
            </a:rPr>
            <a:t>対前年度減額となっている。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一部事務組合の負担金の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額が大きかったことによる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普通建設事業費は、新設</a:t>
          </a:r>
          <a:r>
            <a:rPr kumimoji="1" lang="ja-JP" altLang="en-US" sz="1100">
              <a:solidFill>
                <a:schemeClr val="dk1"/>
              </a:solidFill>
              <a:effectLst/>
              <a:latin typeface="+mn-lt"/>
              <a:ea typeface="+mn-ea"/>
              <a:cs typeface="+mn-cs"/>
            </a:rPr>
            <a:t>は交流拠点複合施設整備事業費の増</a:t>
          </a:r>
          <a:r>
            <a:rPr kumimoji="1" lang="ja-JP" altLang="ja-JP" sz="1100">
              <a:solidFill>
                <a:schemeClr val="dk1"/>
              </a:solidFill>
              <a:effectLst/>
              <a:latin typeface="+mn-lt"/>
              <a:ea typeface="+mn-ea"/>
              <a:cs typeface="+mn-cs"/>
            </a:rPr>
            <a:t>、更新整備</a:t>
          </a:r>
          <a:r>
            <a:rPr kumimoji="1" lang="ja-JP" altLang="en-US" sz="1100">
              <a:solidFill>
                <a:schemeClr val="dk1"/>
              </a:solidFill>
              <a:effectLst/>
              <a:latin typeface="+mn-lt"/>
              <a:ea typeface="+mn-ea"/>
              <a:cs typeface="+mn-cs"/>
            </a:rPr>
            <a:t>は総合公園体育館改修事業の減が主な要因となっているが、毎年度変動が大きい傾向にある。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公債費は、類似団体の平均を下回っているが、今年度は地方債利子が減になったものの地方債元金償還が増となり、また</a:t>
          </a:r>
          <a:r>
            <a:rPr lang="ja-JP" altLang="ja-JP" sz="1100" b="0" i="0" baseline="0">
              <a:solidFill>
                <a:schemeClr val="dk1"/>
              </a:solidFill>
              <a:effectLst/>
              <a:latin typeface="+mn-lt"/>
              <a:ea typeface="+mn-ea"/>
              <a:cs typeface="+mn-cs"/>
            </a:rPr>
            <a:t>今後、交流拠点複合施設等の大型建設事業に伴う公債費の上昇が見込まれることから、引き続き公債費の推移を注視し、健全な財政運営に努める必要がある。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積立金は、中期財政計画において財政調整基金にあっては残高を住民ひとり当たり５万円程度を最低ラインと考えられていることから、財政構造改革の推進により積立額を増加させていくよう努める。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岩手県滝沢市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55,246
55,110
182.46
20,530,676
20,208,598
304,669
10,331,858
17,201,715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71.8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74320</xdr:rowOff>
    </xdr:from>
    <xdr:to>
      <xdr:col>6</xdr:col>
      <xdr:colOff>511175</xdr:colOff>
      <xdr:row>37</xdr:row>
      <xdr:rowOff>82093</xdr:rowOff>
    </xdr:to>
    <xdr:cxnSp macro="">
      <xdr:nvCxnSpPr>
        <xdr:cNvPr id="59" name="直線コネクタ 58"/>
        <xdr:cNvCxnSpPr/>
      </xdr:nvCxnSpPr>
      <xdr:spPr>
        <a:xfrm>
          <a:off x="3797300" y="6417970"/>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35001</xdr:rowOff>
    </xdr:from>
    <xdr:to>
      <xdr:col>5</xdr:col>
      <xdr:colOff>358775</xdr:colOff>
      <xdr:row>37</xdr:row>
      <xdr:rowOff>74320</xdr:rowOff>
    </xdr:to>
    <xdr:cxnSp macro="">
      <xdr:nvCxnSpPr>
        <xdr:cNvPr id="62" name="直線コネクタ 61"/>
        <xdr:cNvCxnSpPr/>
      </xdr:nvCxnSpPr>
      <xdr:spPr>
        <a:xfrm>
          <a:off x="2908300" y="6378651"/>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136618</xdr:rowOff>
    </xdr:from>
    <xdr:ext cx="469744" cy="259045"/>
    <xdr:sp macro="" textlink="">
      <xdr:nvSpPr>
        <xdr:cNvPr id="64" name="テキスト ボックス 63"/>
        <xdr:cNvSpPr txBox="1"/>
      </xdr:nvSpPr>
      <xdr:spPr>
        <a:xfrm>
          <a:off x="3562427"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12598</xdr:rowOff>
    </xdr:from>
    <xdr:to>
      <xdr:col>4</xdr:col>
      <xdr:colOff>155575</xdr:colOff>
      <xdr:row>37</xdr:row>
      <xdr:rowOff>35001</xdr:rowOff>
    </xdr:to>
    <xdr:cxnSp macro="">
      <xdr:nvCxnSpPr>
        <xdr:cNvPr id="65" name="直線コネクタ 64"/>
        <xdr:cNvCxnSpPr/>
      </xdr:nvCxnSpPr>
      <xdr:spPr>
        <a:xfrm>
          <a:off x="2019300" y="6356248"/>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2083</xdr:rowOff>
    </xdr:from>
    <xdr:to>
      <xdr:col>2</xdr:col>
      <xdr:colOff>638175</xdr:colOff>
      <xdr:row>37</xdr:row>
      <xdr:rowOff>12598</xdr:rowOff>
    </xdr:to>
    <xdr:cxnSp macro="">
      <xdr:nvCxnSpPr>
        <xdr:cNvPr id="68" name="直線コネクタ 67"/>
        <xdr:cNvCxnSpPr/>
      </xdr:nvCxnSpPr>
      <xdr:spPr>
        <a:xfrm>
          <a:off x="1130300" y="6345733"/>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135534</xdr:rowOff>
    </xdr:from>
    <xdr:to>
      <xdr:col>1</xdr:col>
      <xdr:colOff>485775</xdr:colOff>
      <xdr:row>33</xdr:row>
      <xdr:rowOff>65684</xdr:rowOff>
    </xdr:to>
    <xdr:sp macro="" textlink="">
      <xdr:nvSpPr>
        <xdr:cNvPr id="71" name="フローチャート : 判断 70"/>
        <xdr:cNvSpPr/>
      </xdr:nvSpPr>
      <xdr:spPr>
        <a:xfrm>
          <a:off x="1079500" y="56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82211</xdr:rowOff>
    </xdr:from>
    <xdr:ext cx="469744" cy="259045"/>
    <xdr:sp macro="" textlink="">
      <xdr:nvSpPr>
        <xdr:cNvPr id="72" name="テキスト ボックス 71"/>
        <xdr:cNvSpPr txBox="1"/>
      </xdr:nvSpPr>
      <xdr:spPr>
        <a:xfrm>
          <a:off x="895427" y="539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31293</xdr:rowOff>
    </xdr:from>
    <xdr:to>
      <xdr:col>6</xdr:col>
      <xdr:colOff>561975</xdr:colOff>
      <xdr:row>37</xdr:row>
      <xdr:rowOff>132893</xdr:rowOff>
    </xdr:to>
    <xdr:sp macro="" textlink="">
      <xdr:nvSpPr>
        <xdr:cNvPr id="78" name="円/楕円 77"/>
        <xdr:cNvSpPr/>
      </xdr:nvSpPr>
      <xdr:spPr>
        <a:xfrm>
          <a:off x="4584700" y="63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117670</xdr:rowOff>
    </xdr:from>
    <xdr:ext cx="469744" cy="259045"/>
    <xdr:sp macro="" textlink="">
      <xdr:nvSpPr>
        <xdr:cNvPr id="79" name="議会費該当値テキスト"/>
        <xdr:cNvSpPr txBox="1"/>
      </xdr:nvSpPr>
      <xdr:spPr>
        <a:xfrm>
          <a:off x="4686300" y="628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23520</xdr:rowOff>
    </xdr:from>
    <xdr:to>
      <xdr:col>5</xdr:col>
      <xdr:colOff>409575</xdr:colOff>
      <xdr:row>37</xdr:row>
      <xdr:rowOff>125120</xdr:rowOff>
    </xdr:to>
    <xdr:sp macro="" textlink="">
      <xdr:nvSpPr>
        <xdr:cNvPr id="80" name="円/楕円 79"/>
        <xdr:cNvSpPr/>
      </xdr:nvSpPr>
      <xdr:spPr>
        <a:xfrm>
          <a:off x="3746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116247</xdr:rowOff>
    </xdr:from>
    <xdr:ext cx="469744" cy="259045"/>
    <xdr:sp macro="" textlink="">
      <xdr:nvSpPr>
        <xdr:cNvPr id="81" name="テキスト ボックス 80"/>
        <xdr:cNvSpPr txBox="1"/>
      </xdr:nvSpPr>
      <xdr:spPr>
        <a:xfrm>
          <a:off x="3562427" y="64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155651</xdr:rowOff>
    </xdr:from>
    <xdr:to>
      <xdr:col>4</xdr:col>
      <xdr:colOff>206375</xdr:colOff>
      <xdr:row>37</xdr:row>
      <xdr:rowOff>85801</xdr:rowOff>
    </xdr:to>
    <xdr:sp macro="" textlink="">
      <xdr:nvSpPr>
        <xdr:cNvPr id="82" name="円/楕円 81"/>
        <xdr:cNvSpPr/>
      </xdr:nvSpPr>
      <xdr:spPr>
        <a:xfrm>
          <a:off x="2857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76928</xdr:rowOff>
    </xdr:from>
    <xdr:ext cx="469744" cy="259045"/>
    <xdr:sp macro="" textlink="">
      <xdr:nvSpPr>
        <xdr:cNvPr id="83" name="テキスト ボックス 82"/>
        <xdr:cNvSpPr txBox="1"/>
      </xdr:nvSpPr>
      <xdr:spPr>
        <a:xfrm>
          <a:off x="2673427" y="642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133248</xdr:rowOff>
    </xdr:from>
    <xdr:to>
      <xdr:col>3</xdr:col>
      <xdr:colOff>3175</xdr:colOff>
      <xdr:row>37</xdr:row>
      <xdr:rowOff>63398</xdr:rowOff>
    </xdr:to>
    <xdr:sp macro="" textlink="">
      <xdr:nvSpPr>
        <xdr:cNvPr id="84" name="円/楕円 83"/>
        <xdr:cNvSpPr/>
      </xdr:nvSpPr>
      <xdr:spPr>
        <a:xfrm>
          <a:off x="1968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54525</xdr:rowOff>
    </xdr:from>
    <xdr:ext cx="469744" cy="259045"/>
    <xdr:sp macro="" textlink="">
      <xdr:nvSpPr>
        <xdr:cNvPr id="85" name="テキスト ボックス 84"/>
        <xdr:cNvSpPr txBox="1"/>
      </xdr:nvSpPr>
      <xdr:spPr>
        <a:xfrm>
          <a:off x="1784427" y="639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122733</xdr:rowOff>
    </xdr:from>
    <xdr:to>
      <xdr:col>1</xdr:col>
      <xdr:colOff>485775</xdr:colOff>
      <xdr:row>37</xdr:row>
      <xdr:rowOff>52883</xdr:rowOff>
    </xdr:to>
    <xdr:sp macro="" textlink="">
      <xdr:nvSpPr>
        <xdr:cNvPr id="86" name="円/楕円 85"/>
        <xdr:cNvSpPr/>
      </xdr:nvSpPr>
      <xdr:spPr>
        <a:xfrm>
          <a:off x="1079500" y="62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44010</xdr:rowOff>
    </xdr:from>
    <xdr:ext cx="469744" cy="259045"/>
    <xdr:sp macro="" textlink="">
      <xdr:nvSpPr>
        <xdr:cNvPr id="87" name="テキスト ボックス 86"/>
        <xdr:cNvSpPr txBox="1"/>
      </xdr:nvSpPr>
      <xdr:spPr>
        <a:xfrm>
          <a:off x="895427" y="638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134,707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1405</xdr:rowOff>
    </xdr:from>
    <xdr:to>
      <xdr:col>6</xdr:col>
      <xdr:colOff>511175</xdr:colOff>
      <xdr:row>56</xdr:row>
      <xdr:rowOff>10327</xdr:rowOff>
    </xdr:to>
    <xdr:cxnSp macro="">
      <xdr:nvCxnSpPr>
        <xdr:cNvPr id="116" name="直線コネクタ 115"/>
        <xdr:cNvCxnSpPr/>
      </xdr:nvCxnSpPr>
      <xdr:spPr>
        <a:xfrm flipV="1">
          <a:off x="3797300" y="9431155"/>
          <a:ext cx="838200" cy="18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123311</xdr:rowOff>
    </xdr:from>
    <xdr:ext cx="534377" cy="259045"/>
    <xdr:sp macro="" textlink="">
      <xdr:nvSpPr>
        <xdr:cNvPr id="117" name="総務費平均値テキスト"/>
        <xdr:cNvSpPr txBox="1"/>
      </xdr:nvSpPr>
      <xdr:spPr>
        <a:xfrm>
          <a:off x="4686300" y="972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10327</xdr:rowOff>
    </xdr:from>
    <xdr:to>
      <xdr:col>5</xdr:col>
      <xdr:colOff>358775</xdr:colOff>
      <xdr:row>56</xdr:row>
      <xdr:rowOff>90353</xdr:rowOff>
    </xdr:to>
    <xdr:cxnSp macro="">
      <xdr:nvCxnSpPr>
        <xdr:cNvPr id="119" name="直線コネクタ 118"/>
        <xdr:cNvCxnSpPr/>
      </xdr:nvCxnSpPr>
      <xdr:spPr>
        <a:xfrm flipV="1">
          <a:off x="2908300" y="9611527"/>
          <a:ext cx="889000" cy="8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28351</xdr:rowOff>
    </xdr:from>
    <xdr:ext cx="534377" cy="259045"/>
    <xdr:sp macro="" textlink="">
      <xdr:nvSpPr>
        <xdr:cNvPr id="121" name="テキスト ボックス 120"/>
        <xdr:cNvSpPr txBox="1"/>
      </xdr:nvSpPr>
      <xdr:spPr>
        <a:xfrm>
          <a:off x="3530111" y="98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90353</xdr:rowOff>
    </xdr:from>
    <xdr:to>
      <xdr:col>4</xdr:col>
      <xdr:colOff>155575</xdr:colOff>
      <xdr:row>56</xdr:row>
      <xdr:rowOff>170393</xdr:rowOff>
    </xdr:to>
    <xdr:cxnSp macro="">
      <xdr:nvCxnSpPr>
        <xdr:cNvPr id="122" name="直線コネクタ 121"/>
        <xdr:cNvCxnSpPr/>
      </xdr:nvCxnSpPr>
      <xdr:spPr>
        <a:xfrm flipV="1">
          <a:off x="2019300" y="9691553"/>
          <a:ext cx="889000" cy="8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170393</xdr:rowOff>
    </xdr:from>
    <xdr:to>
      <xdr:col>2</xdr:col>
      <xdr:colOff>638175</xdr:colOff>
      <xdr:row>57</xdr:row>
      <xdr:rowOff>57755</xdr:rowOff>
    </xdr:to>
    <xdr:cxnSp macro="">
      <xdr:nvCxnSpPr>
        <xdr:cNvPr id="125" name="直線コネクタ 124"/>
        <xdr:cNvCxnSpPr/>
      </xdr:nvCxnSpPr>
      <xdr:spPr>
        <a:xfrm flipV="1">
          <a:off x="1130300" y="9771593"/>
          <a:ext cx="889000" cy="5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28" name="フローチャート : 判断 127"/>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29" name="テキスト ボックス 128"/>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122055</xdr:rowOff>
    </xdr:from>
    <xdr:to>
      <xdr:col>6</xdr:col>
      <xdr:colOff>561975</xdr:colOff>
      <xdr:row>55</xdr:row>
      <xdr:rowOff>52205</xdr:rowOff>
    </xdr:to>
    <xdr:sp macro="" textlink="">
      <xdr:nvSpPr>
        <xdr:cNvPr id="135" name="円/楕円 134"/>
        <xdr:cNvSpPr/>
      </xdr:nvSpPr>
      <xdr:spPr>
        <a:xfrm>
          <a:off x="4584700" y="938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144932</xdr:rowOff>
    </xdr:from>
    <xdr:ext cx="534377" cy="259045"/>
    <xdr:sp macro="" textlink="">
      <xdr:nvSpPr>
        <xdr:cNvPr id="136" name="総務費該当値テキスト"/>
        <xdr:cNvSpPr txBox="1"/>
      </xdr:nvSpPr>
      <xdr:spPr>
        <a:xfrm>
          <a:off x="4686300" y="923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95,649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130977</xdr:rowOff>
    </xdr:from>
    <xdr:to>
      <xdr:col>5</xdr:col>
      <xdr:colOff>409575</xdr:colOff>
      <xdr:row>56</xdr:row>
      <xdr:rowOff>61127</xdr:rowOff>
    </xdr:to>
    <xdr:sp macro="" textlink="">
      <xdr:nvSpPr>
        <xdr:cNvPr id="137" name="円/楕円 136"/>
        <xdr:cNvSpPr/>
      </xdr:nvSpPr>
      <xdr:spPr>
        <a:xfrm>
          <a:off x="3746500" y="95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77654</xdr:rowOff>
    </xdr:from>
    <xdr:ext cx="534377" cy="259045"/>
    <xdr:sp macro="" textlink="">
      <xdr:nvSpPr>
        <xdr:cNvPr id="138" name="テキスト ボックス 137"/>
        <xdr:cNvSpPr txBox="1"/>
      </xdr:nvSpPr>
      <xdr:spPr>
        <a:xfrm>
          <a:off x="3530111" y="933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71,978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39553</xdr:rowOff>
    </xdr:from>
    <xdr:to>
      <xdr:col>4</xdr:col>
      <xdr:colOff>206375</xdr:colOff>
      <xdr:row>56</xdr:row>
      <xdr:rowOff>141153</xdr:rowOff>
    </xdr:to>
    <xdr:sp macro="" textlink="">
      <xdr:nvSpPr>
        <xdr:cNvPr id="139" name="円/楕円 138"/>
        <xdr:cNvSpPr/>
      </xdr:nvSpPr>
      <xdr:spPr>
        <a:xfrm>
          <a:off x="2857500" y="96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157680</xdr:rowOff>
    </xdr:from>
    <xdr:ext cx="534377" cy="259045"/>
    <xdr:sp macro="" textlink="">
      <xdr:nvSpPr>
        <xdr:cNvPr id="140" name="テキスト ボックス 139"/>
        <xdr:cNvSpPr txBox="1"/>
      </xdr:nvSpPr>
      <xdr:spPr>
        <a:xfrm>
          <a:off x="2641111" y="941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61,476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119593</xdr:rowOff>
    </xdr:from>
    <xdr:to>
      <xdr:col>3</xdr:col>
      <xdr:colOff>3175</xdr:colOff>
      <xdr:row>57</xdr:row>
      <xdr:rowOff>49743</xdr:rowOff>
    </xdr:to>
    <xdr:sp macro="" textlink="">
      <xdr:nvSpPr>
        <xdr:cNvPr id="141" name="円/楕円 140"/>
        <xdr:cNvSpPr/>
      </xdr:nvSpPr>
      <xdr:spPr>
        <a:xfrm>
          <a:off x="1968500" y="97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40870</xdr:rowOff>
    </xdr:from>
    <xdr:ext cx="534377" cy="259045"/>
    <xdr:sp macro="" textlink="">
      <xdr:nvSpPr>
        <xdr:cNvPr id="142" name="テキスト ボックス 141"/>
        <xdr:cNvSpPr txBox="1"/>
      </xdr:nvSpPr>
      <xdr:spPr>
        <a:xfrm>
          <a:off x="1752111" y="98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6955</xdr:rowOff>
    </xdr:from>
    <xdr:to>
      <xdr:col>1</xdr:col>
      <xdr:colOff>485775</xdr:colOff>
      <xdr:row>57</xdr:row>
      <xdr:rowOff>108555</xdr:rowOff>
    </xdr:to>
    <xdr:sp macro="" textlink="">
      <xdr:nvSpPr>
        <xdr:cNvPr id="143" name="円/楕円 142"/>
        <xdr:cNvSpPr/>
      </xdr:nvSpPr>
      <xdr:spPr>
        <a:xfrm>
          <a:off x="1079500" y="977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99682</xdr:rowOff>
    </xdr:from>
    <xdr:ext cx="534377" cy="259045"/>
    <xdr:sp macro="" textlink="">
      <xdr:nvSpPr>
        <xdr:cNvPr id="144" name="テキスト ボックス 143"/>
        <xdr:cNvSpPr txBox="1"/>
      </xdr:nvSpPr>
      <xdr:spPr>
        <a:xfrm>
          <a:off x="863111" y="987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154,917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65506</xdr:rowOff>
    </xdr:from>
    <xdr:to>
      <xdr:col>6</xdr:col>
      <xdr:colOff>511175</xdr:colOff>
      <xdr:row>76</xdr:row>
      <xdr:rowOff>109220</xdr:rowOff>
    </xdr:to>
    <xdr:cxnSp macro="">
      <xdr:nvCxnSpPr>
        <xdr:cNvPr id="174" name="直線コネクタ 173"/>
        <xdr:cNvCxnSpPr/>
      </xdr:nvCxnSpPr>
      <xdr:spPr>
        <a:xfrm flipV="1">
          <a:off x="3797300" y="13095706"/>
          <a:ext cx="838200" cy="4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109220</xdr:rowOff>
    </xdr:from>
    <xdr:to>
      <xdr:col>5</xdr:col>
      <xdr:colOff>358775</xdr:colOff>
      <xdr:row>77</xdr:row>
      <xdr:rowOff>8992</xdr:rowOff>
    </xdr:to>
    <xdr:cxnSp macro="">
      <xdr:nvCxnSpPr>
        <xdr:cNvPr id="177" name="直線コネクタ 176"/>
        <xdr:cNvCxnSpPr/>
      </xdr:nvCxnSpPr>
      <xdr:spPr>
        <a:xfrm flipV="1">
          <a:off x="2908300" y="13139420"/>
          <a:ext cx="889000" cy="7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148912</xdr:rowOff>
    </xdr:from>
    <xdr:ext cx="599010" cy="259045"/>
    <xdr:sp macro="" textlink="">
      <xdr:nvSpPr>
        <xdr:cNvPr id="179" name="テキスト ボックス 178"/>
        <xdr:cNvSpPr txBox="1"/>
      </xdr:nvSpPr>
      <xdr:spPr>
        <a:xfrm>
          <a:off x="3497794"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8992</xdr:rowOff>
    </xdr:from>
    <xdr:to>
      <xdr:col>4</xdr:col>
      <xdr:colOff>155575</xdr:colOff>
      <xdr:row>78</xdr:row>
      <xdr:rowOff>95338</xdr:rowOff>
    </xdr:to>
    <xdr:cxnSp macro="">
      <xdr:nvCxnSpPr>
        <xdr:cNvPr id="180" name="直線コネクタ 179"/>
        <xdr:cNvCxnSpPr/>
      </xdr:nvCxnSpPr>
      <xdr:spPr>
        <a:xfrm flipV="1">
          <a:off x="2019300" y="13210642"/>
          <a:ext cx="889000" cy="25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95338</xdr:rowOff>
    </xdr:from>
    <xdr:to>
      <xdr:col>2</xdr:col>
      <xdr:colOff>638175</xdr:colOff>
      <xdr:row>79</xdr:row>
      <xdr:rowOff>18414</xdr:rowOff>
    </xdr:to>
    <xdr:cxnSp macro="">
      <xdr:nvCxnSpPr>
        <xdr:cNvPr id="183" name="直線コネクタ 182"/>
        <xdr:cNvCxnSpPr/>
      </xdr:nvCxnSpPr>
      <xdr:spPr>
        <a:xfrm flipV="1">
          <a:off x="1130300" y="13468438"/>
          <a:ext cx="8890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143954</xdr:rowOff>
    </xdr:from>
    <xdr:to>
      <xdr:col>1</xdr:col>
      <xdr:colOff>485775</xdr:colOff>
      <xdr:row>78</xdr:row>
      <xdr:rowOff>74104</xdr:rowOff>
    </xdr:to>
    <xdr:sp macro="" textlink="">
      <xdr:nvSpPr>
        <xdr:cNvPr id="186" name="フローチャート : 判断 185"/>
        <xdr:cNvSpPr/>
      </xdr:nvSpPr>
      <xdr:spPr>
        <a:xfrm>
          <a:off x="10795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90631</xdr:rowOff>
    </xdr:from>
    <xdr:ext cx="599010" cy="259045"/>
    <xdr:sp macro="" textlink="">
      <xdr:nvSpPr>
        <xdr:cNvPr id="187" name="テキスト ボックス 186"/>
        <xdr:cNvSpPr txBox="1"/>
      </xdr:nvSpPr>
      <xdr:spPr>
        <a:xfrm>
          <a:off x="830794" y="1312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14706</xdr:rowOff>
    </xdr:from>
    <xdr:to>
      <xdr:col>6</xdr:col>
      <xdr:colOff>561975</xdr:colOff>
      <xdr:row>76</xdr:row>
      <xdr:rowOff>116306</xdr:rowOff>
    </xdr:to>
    <xdr:sp macro="" textlink="">
      <xdr:nvSpPr>
        <xdr:cNvPr id="193" name="円/楕円 192"/>
        <xdr:cNvSpPr/>
      </xdr:nvSpPr>
      <xdr:spPr>
        <a:xfrm>
          <a:off x="4584700" y="1304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164583</xdr:rowOff>
    </xdr:from>
    <xdr:ext cx="599010" cy="259045"/>
    <xdr:sp macro="" textlink="">
      <xdr:nvSpPr>
        <xdr:cNvPr id="194" name="民生費該当値テキスト"/>
        <xdr:cNvSpPr txBox="1"/>
      </xdr:nvSpPr>
      <xdr:spPr>
        <a:xfrm>
          <a:off x="4686300" y="130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128,842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58420</xdr:rowOff>
    </xdr:from>
    <xdr:to>
      <xdr:col>5</xdr:col>
      <xdr:colOff>409575</xdr:colOff>
      <xdr:row>76</xdr:row>
      <xdr:rowOff>160020</xdr:rowOff>
    </xdr:to>
    <xdr:sp macro="" textlink="">
      <xdr:nvSpPr>
        <xdr:cNvPr id="195" name="円/楕円 194"/>
        <xdr:cNvSpPr/>
      </xdr:nvSpPr>
      <xdr:spPr>
        <a:xfrm>
          <a:off x="3746500" y="130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151147</xdr:rowOff>
    </xdr:from>
    <xdr:ext cx="599010" cy="259045"/>
    <xdr:sp macro="" textlink="">
      <xdr:nvSpPr>
        <xdr:cNvPr id="196" name="テキスト ボックス 195"/>
        <xdr:cNvSpPr txBox="1"/>
      </xdr:nvSpPr>
      <xdr:spPr>
        <a:xfrm>
          <a:off x="3497794" y="1318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125,400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129642</xdr:rowOff>
    </xdr:from>
    <xdr:to>
      <xdr:col>4</xdr:col>
      <xdr:colOff>206375</xdr:colOff>
      <xdr:row>77</xdr:row>
      <xdr:rowOff>59792</xdr:rowOff>
    </xdr:to>
    <xdr:sp macro="" textlink="">
      <xdr:nvSpPr>
        <xdr:cNvPr id="197" name="円/楕円 196"/>
        <xdr:cNvSpPr/>
      </xdr:nvSpPr>
      <xdr:spPr>
        <a:xfrm>
          <a:off x="2857500" y="131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50919</xdr:rowOff>
    </xdr:from>
    <xdr:ext cx="599010" cy="259045"/>
    <xdr:sp macro="" textlink="">
      <xdr:nvSpPr>
        <xdr:cNvPr id="198" name="テキスト ボックス 197"/>
        <xdr:cNvSpPr txBox="1"/>
      </xdr:nvSpPr>
      <xdr:spPr>
        <a:xfrm>
          <a:off x="2608794" y="1325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119,792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44538</xdr:rowOff>
    </xdr:from>
    <xdr:to>
      <xdr:col>3</xdr:col>
      <xdr:colOff>3175</xdr:colOff>
      <xdr:row>78</xdr:row>
      <xdr:rowOff>146138</xdr:rowOff>
    </xdr:to>
    <xdr:sp macro="" textlink="">
      <xdr:nvSpPr>
        <xdr:cNvPr id="199" name="円/楕円 198"/>
        <xdr:cNvSpPr/>
      </xdr:nvSpPr>
      <xdr:spPr>
        <a:xfrm>
          <a:off x="1968500" y="134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137265</xdr:rowOff>
    </xdr:from>
    <xdr:ext cx="534377" cy="259045"/>
    <xdr:sp macro="" textlink="">
      <xdr:nvSpPr>
        <xdr:cNvPr id="200" name="テキスト ボックス 199"/>
        <xdr:cNvSpPr txBox="1"/>
      </xdr:nvSpPr>
      <xdr:spPr>
        <a:xfrm>
          <a:off x="1752111" y="1351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99,493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139064</xdr:rowOff>
    </xdr:from>
    <xdr:to>
      <xdr:col>1</xdr:col>
      <xdr:colOff>485775</xdr:colOff>
      <xdr:row>79</xdr:row>
      <xdr:rowOff>69214</xdr:rowOff>
    </xdr:to>
    <xdr:sp macro="" textlink="">
      <xdr:nvSpPr>
        <xdr:cNvPr id="201" name="円/楕円 200"/>
        <xdr:cNvSpPr/>
      </xdr:nvSpPr>
      <xdr:spPr>
        <a:xfrm>
          <a:off x="10795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60341</xdr:rowOff>
    </xdr:from>
    <xdr:ext cx="534377" cy="259045"/>
    <xdr:sp macro="" textlink="">
      <xdr:nvSpPr>
        <xdr:cNvPr id="202" name="テキスト ボックス 201"/>
        <xdr:cNvSpPr txBox="1"/>
      </xdr:nvSpPr>
      <xdr:spPr>
        <a:xfrm>
          <a:off x="863111" y="1360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78169</xdr:rowOff>
    </xdr:from>
    <xdr:to>
      <xdr:col>6</xdr:col>
      <xdr:colOff>511175</xdr:colOff>
      <xdr:row>97</xdr:row>
      <xdr:rowOff>111086</xdr:rowOff>
    </xdr:to>
    <xdr:cxnSp macro="">
      <xdr:nvCxnSpPr>
        <xdr:cNvPr id="232" name="直線コネクタ 231"/>
        <xdr:cNvCxnSpPr/>
      </xdr:nvCxnSpPr>
      <xdr:spPr>
        <a:xfrm>
          <a:off x="3797300" y="16708819"/>
          <a:ext cx="838200" cy="3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78169</xdr:rowOff>
    </xdr:from>
    <xdr:to>
      <xdr:col>5</xdr:col>
      <xdr:colOff>358775</xdr:colOff>
      <xdr:row>97</xdr:row>
      <xdr:rowOff>113867</xdr:rowOff>
    </xdr:to>
    <xdr:cxnSp macro="">
      <xdr:nvCxnSpPr>
        <xdr:cNvPr id="235" name="直線コネクタ 234"/>
        <xdr:cNvCxnSpPr/>
      </xdr:nvCxnSpPr>
      <xdr:spPr>
        <a:xfrm flipV="1">
          <a:off x="2908300" y="16708819"/>
          <a:ext cx="889000" cy="3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38143</xdr:rowOff>
    </xdr:from>
    <xdr:ext cx="534377" cy="259045"/>
    <xdr:sp macro="" textlink="">
      <xdr:nvSpPr>
        <xdr:cNvPr id="237" name="テキスト ボックス 236"/>
        <xdr:cNvSpPr txBox="1"/>
      </xdr:nvSpPr>
      <xdr:spPr>
        <a:xfrm>
          <a:off x="3530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63500</xdr:rowOff>
    </xdr:from>
    <xdr:to>
      <xdr:col>4</xdr:col>
      <xdr:colOff>155575</xdr:colOff>
      <xdr:row>97</xdr:row>
      <xdr:rowOff>113867</xdr:rowOff>
    </xdr:to>
    <xdr:cxnSp macro="">
      <xdr:nvCxnSpPr>
        <xdr:cNvPr id="238" name="直線コネクタ 237"/>
        <xdr:cNvCxnSpPr/>
      </xdr:nvCxnSpPr>
      <xdr:spPr>
        <a:xfrm>
          <a:off x="2019300" y="16694150"/>
          <a:ext cx="889000" cy="5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68053</xdr:rowOff>
    </xdr:from>
    <xdr:to>
      <xdr:col>2</xdr:col>
      <xdr:colOff>638175</xdr:colOff>
      <xdr:row>97</xdr:row>
      <xdr:rowOff>63500</xdr:rowOff>
    </xdr:to>
    <xdr:cxnSp macro="">
      <xdr:nvCxnSpPr>
        <xdr:cNvPr id="241" name="直線コネクタ 240"/>
        <xdr:cNvCxnSpPr/>
      </xdr:nvCxnSpPr>
      <xdr:spPr>
        <a:xfrm>
          <a:off x="1130300" y="16527253"/>
          <a:ext cx="889000" cy="16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97244</xdr:rowOff>
    </xdr:from>
    <xdr:to>
      <xdr:col>1</xdr:col>
      <xdr:colOff>485775</xdr:colOff>
      <xdr:row>98</xdr:row>
      <xdr:rowOff>27394</xdr:rowOff>
    </xdr:to>
    <xdr:sp macro="" textlink="">
      <xdr:nvSpPr>
        <xdr:cNvPr id="244" name="フローチャート : 判断 243"/>
        <xdr:cNvSpPr/>
      </xdr:nvSpPr>
      <xdr:spPr>
        <a:xfrm>
          <a:off x="1079500" y="167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18521</xdr:rowOff>
    </xdr:from>
    <xdr:ext cx="534377" cy="259045"/>
    <xdr:sp macro="" textlink="">
      <xdr:nvSpPr>
        <xdr:cNvPr id="245" name="テキスト ボックス 244"/>
        <xdr:cNvSpPr txBox="1"/>
      </xdr:nvSpPr>
      <xdr:spPr>
        <a:xfrm>
          <a:off x="863111" y="1682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60286</xdr:rowOff>
    </xdr:from>
    <xdr:to>
      <xdr:col>6</xdr:col>
      <xdr:colOff>561975</xdr:colOff>
      <xdr:row>97</xdr:row>
      <xdr:rowOff>161886</xdr:rowOff>
    </xdr:to>
    <xdr:sp macro="" textlink="">
      <xdr:nvSpPr>
        <xdr:cNvPr id="251" name="円/楕円 250"/>
        <xdr:cNvSpPr/>
      </xdr:nvSpPr>
      <xdr:spPr>
        <a:xfrm>
          <a:off x="4584700" y="166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83163</xdr:rowOff>
    </xdr:from>
    <xdr:ext cx="534377" cy="259045"/>
    <xdr:sp macro="" textlink="">
      <xdr:nvSpPr>
        <xdr:cNvPr id="252" name="衛生費該当値テキスト"/>
        <xdr:cNvSpPr txBox="1"/>
      </xdr:nvSpPr>
      <xdr:spPr>
        <a:xfrm>
          <a:off x="4686300"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34,502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27369</xdr:rowOff>
    </xdr:from>
    <xdr:to>
      <xdr:col>5</xdr:col>
      <xdr:colOff>409575</xdr:colOff>
      <xdr:row>97</xdr:row>
      <xdr:rowOff>128969</xdr:rowOff>
    </xdr:to>
    <xdr:sp macro="" textlink="">
      <xdr:nvSpPr>
        <xdr:cNvPr id="253" name="円/楕円 252"/>
        <xdr:cNvSpPr/>
      </xdr:nvSpPr>
      <xdr:spPr>
        <a:xfrm>
          <a:off x="3746500" y="166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145496</xdr:rowOff>
    </xdr:from>
    <xdr:ext cx="534377" cy="259045"/>
    <xdr:sp macro="" textlink="">
      <xdr:nvSpPr>
        <xdr:cNvPr id="254" name="テキスト ボックス 253"/>
        <xdr:cNvSpPr txBox="1"/>
      </xdr:nvSpPr>
      <xdr:spPr>
        <a:xfrm>
          <a:off x="3530111" y="164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36,230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63067</xdr:rowOff>
    </xdr:from>
    <xdr:to>
      <xdr:col>4</xdr:col>
      <xdr:colOff>206375</xdr:colOff>
      <xdr:row>97</xdr:row>
      <xdr:rowOff>164667</xdr:rowOff>
    </xdr:to>
    <xdr:sp macro="" textlink="">
      <xdr:nvSpPr>
        <xdr:cNvPr id="255" name="円/楕円 254"/>
        <xdr:cNvSpPr/>
      </xdr:nvSpPr>
      <xdr:spPr>
        <a:xfrm>
          <a:off x="2857500" y="166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155794</xdr:rowOff>
    </xdr:from>
    <xdr:ext cx="534377" cy="259045"/>
    <xdr:sp macro="" textlink="">
      <xdr:nvSpPr>
        <xdr:cNvPr id="256" name="テキスト ボックス 255"/>
        <xdr:cNvSpPr txBox="1"/>
      </xdr:nvSpPr>
      <xdr:spPr>
        <a:xfrm>
          <a:off x="2641111" y="1678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34,356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12700</xdr:rowOff>
    </xdr:from>
    <xdr:to>
      <xdr:col>3</xdr:col>
      <xdr:colOff>3175</xdr:colOff>
      <xdr:row>97</xdr:row>
      <xdr:rowOff>114300</xdr:rowOff>
    </xdr:to>
    <xdr:sp macro="" textlink="">
      <xdr:nvSpPr>
        <xdr:cNvPr id="257" name="円/楕円 256"/>
        <xdr:cNvSpPr/>
      </xdr:nvSpPr>
      <xdr:spPr>
        <a:xfrm>
          <a:off x="1968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105427</xdr:rowOff>
    </xdr:from>
    <xdr:ext cx="534377" cy="259045"/>
    <xdr:sp macro="" textlink="">
      <xdr:nvSpPr>
        <xdr:cNvPr id="258" name="テキスト ボックス 257"/>
        <xdr:cNvSpPr txBox="1"/>
      </xdr:nvSpPr>
      <xdr:spPr>
        <a:xfrm>
          <a:off x="1752111" y="1673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17253</xdr:rowOff>
    </xdr:from>
    <xdr:to>
      <xdr:col>1</xdr:col>
      <xdr:colOff>485775</xdr:colOff>
      <xdr:row>96</xdr:row>
      <xdr:rowOff>118853</xdr:rowOff>
    </xdr:to>
    <xdr:sp macro="" textlink="">
      <xdr:nvSpPr>
        <xdr:cNvPr id="259" name="円/楕円 258"/>
        <xdr:cNvSpPr/>
      </xdr:nvSpPr>
      <xdr:spPr>
        <a:xfrm>
          <a:off x="1079500" y="1647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135380</xdr:rowOff>
    </xdr:from>
    <xdr:ext cx="534377" cy="259045"/>
    <xdr:sp macro="" textlink="">
      <xdr:nvSpPr>
        <xdr:cNvPr id="260" name="テキスト ボックス 259"/>
        <xdr:cNvSpPr txBox="1"/>
      </xdr:nvSpPr>
      <xdr:spPr>
        <a:xfrm>
          <a:off x="863111" y="162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138557</xdr:rowOff>
    </xdr:from>
    <xdr:to>
      <xdr:col>15</xdr:col>
      <xdr:colOff>180975</xdr:colOff>
      <xdr:row>37</xdr:row>
      <xdr:rowOff>145796</xdr:rowOff>
    </xdr:to>
    <xdr:cxnSp macro="">
      <xdr:nvCxnSpPr>
        <xdr:cNvPr id="289" name="直線コネクタ 288"/>
        <xdr:cNvCxnSpPr/>
      </xdr:nvCxnSpPr>
      <xdr:spPr>
        <a:xfrm>
          <a:off x="9639300" y="648220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48260</xdr:rowOff>
    </xdr:from>
    <xdr:to>
      <xdr:col>14</xdr:col>
      <xdr:colOff>28575</xdr:colOff>
      <xdr:row>37</xdr:row>
      <xdr:rowOff>138557</xdr:rowOff>
    </xdr:to>
    <xdr:cxnSp macro="">
      <xdr:nvCxnSpPr>
        <xdr:cNvPr id="292" name="直線コネクタ 291"/>
        <xdr:cNvCxnSpPr/>
      </xdr:nvCxnSpPr>
      <xdr:spPr>
        <a:xfrm>
          <a:off x="8750300" y="6391910"/>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57785</xdr:rowOff>
    </xdr:from>
    <xdr:to>
      <xdr:col>12</xdr:col>
      <xdr:colOff>511175</xdr:colOff>
      <xdr:row>37</xdr:row>
      <xdr:rowOff>48260</xdr:rowOff>
    </xdr:to>
    <xdr:cxnSp macro="">
      <xdr:nvCxnSpPr>
        <xdr:cNvPr id="295" name="直線コネクタ 294"/>
        <xdr:cNvCxnSpPr/>
      </xdr:nvCxnSpPr>
      <xdr:spPr>
        <a:xfrm>
          <a:off x="7861300" y="622998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129413</xdr:rowOff>
    </xdr:from>
    <xdr:to>
      <xdr:col>11</xdr:col>
      <xdr:colOff>307975</xdr:colOff>
      <xdr:row>36</xdr:row>
      <xdr:rowOff>57785</xdr:rowOff>
    </xdr:to>
    <xdr:cxnSp macro="">
      <xdr:nvCxnSpPr>
        <xdr:cNvPr id="298" name="直線コネクタ 297"/>
        <xdr:cNvCxnSpPr/>
      </xdr:nvCxnSpPr>
      <xdr:spPr>
        <a:xfrm>
          <a:off x="6972300" y="5958713"/>
          <a:ext cx="889000" cy="27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1" name="フローチャート : 判断 300"/>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30370</xdr:rowOff>
    </xdr:from>
    <xdr:ext cx="469744" cy="259045"/>
    <xdr:sp macro="" textlink="">
      <xdr:nvSpPr>
        <xdr:cNvPr id="302" name="テキスト ボックス 301"/>
        <xdr:cNvSpPr txBox="1"/>
      </xdr:nvSpPr>
      <xdr:spPr>
        <a:xfrm>
          <a:off x="6737427"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94996</xdr:rowOff>
    </xdr:from>
    <xdr:to>
      <xdr:col>15</xdr:col>
      <xdr:colOff>231775</xdr:colOff>
      <xdr:row>38</xdr:row>
      <xdr:rowOff>25146</xdr:rowOff>
    </xdr:to>
    <xdr:sp macro="" textlink="">
      <xdr:nvSpPr>
        <xdr:cNvPr id="308" name="円/楕円 307"/>
        <xdr:cNvSpPr/>
      </xdr:nvSpPr>
      <xdr:spPr>
        <a:xfrm>
          <a:off x="10426700" y="64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73423</xdr:rowOff>
    </xdr:from>
    <xdr:ext cx="378565" cy="259045"/>
    <xdr:sp macro="" textlink="">
      <xdr:nvSpPr>
        <xdr:cNvPr id="309" name="労働費該当値テキスト"/>
        <xdr:cNvSpPr txBox="1"/>
      </xdr:nvSpPr>
      <xdr:spPr>
        <a:xfrm>
          <a:off x="10528300" y="6417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87757</xdr:rowOff>
    </xdr:from>
    <xdr:to>
      <xdr:col>14</xdr:col>
      <xdr:colOff>79375</xdr:colOff>
      <xdr:row>38</xdr:row>
      <xdr:rowOff>17907</xdr:rowOff>
    </xdr:to>
    <xdr:sp macro="" textlink="">
      <xdr:nvSpPr>
        <xdr:cNvPr id="310" name="円/楕円 309"/>
        <xdr:cNvSpPr/>
      </xdr:nvSpPr>
      <xdr:spPr>
        <a:xfrm>
          <a:off x="9588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9034</xdr:rowOff>
    </xdr:from>
    <xdr:ext cx="378565" cy="259045"/>
    <xdr:sp macro="" textlink="">
      <xdr:nvSpPr>
        <xdr:cNvPr id="311" name="テキスト ボックス 310"/>
        <xdr:cNvSpPr txBox="1"/>
      </xdr:nvSpPr>
      <xdr:spPr>
        <a:xfrm>
          <a:off x="9450017" y="6524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168910</xdr:rowOff>
    </xdr:from>
    <xdr:to>
      <xdr:col>12</xdr:col>
      <xdr:colOff>561975</xdr:colOff>
      <xdr:row>37</xdr:row>
      <xdr:rowOff>99060</xdr:rowOff>
    </xdr:to>
    <xdr:sp macro="" textlink="">
      <xdr:nvSpPr>
        <xdr:cNvPr id="312" name="円/楕円 311"/>
        <xdr:cNvSpPr/>
      </xdr:nvSpPr>
      <xdr:spPr>
        <a:xfrm>
          <a:off x="8699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90187</xdr:rowOff>
    </xdr:from>
    <xdr:ext cx="378565" cy="259045"/>
    <xdr:sp macro="" textlink="">
      <xdr:nvSpPr>
        <xdr:cNvPr id="313" name="テキスト ボックス 312"/>
        <xdr:cNvSpPr txBox="1"/>
      </xdr:nvSpPr>
      <xdr:spPr>
        <a:xfrm>
          <a:off x="8561017" y="6433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6985</xdr:rowOff>
    </xdr:from>
    <xdr:to>
      <xdr:col>11</xdr:col>
      <xdr:colOff>358775</xdr:colOff>
      <xdr:row>36</xdr:row>
      <xdr:rowOff>108585</xdr:rowOff>
    </xdr:to>
    <xdr:sp macro="" textlink="">
      <xdr:nvSpPr>
        <xdr:cNvPr id="314" name="円/楕円 313"/>
        <xdr:cNvSpPr/>
      </xdr:nvSpPr>
      <xdr:spPr>
        <a:xfrm>
          <a:off x="7810500" y="61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99712</xdr:rowOff>
    </xdr:from>
    <xdr:ext cx="469744" cy="259045"/>
    <xdr:sp macro="" textlink="">
      <xdr:nvSpPr>
        <xdr:cNvPr id="315" name="テキスト ボックス 314"/>
        <xdr:cNvSpPr txBox="1"/>
      </xdr:nvSpPr>
      <xdr:spPr>
        <a:xfrm>
          <a:off x="7626427" y="62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78613</xdr:rowOff>
    </xdr:from>
    <xdr:to>
      <xdr:col>10</xdr:col>
      <xdr:colOff>155575</xdr:colOff>
      <xdr:row>35</xdr:row>
      <xdr:rowOff>8763</xdr:rowOff>
    </xdr:to>
    <xdr:sp macro="" textlink="">
      <xdr:nvSpPr>
        <xdr:cNvPr id="316" name="円/楕円 315"/>
        <xdr:cNvSpPr/>
      </xdr:nvSpPr>
      <xdr:spPr>
        <a:xfrm>
          <a:off x="6921500" y="590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25290</xdr:rowOff>
    </xdr:from>
    <xdr:ext cx="469744" cy="259045"/>
    <xdr:sp macro="" textlink="">
      <xdr:nvSpPr>
        <xdr:cNvPr id="317" name="テキスト ボックス 316"/>
        <xdr:cNvSpPr txBox="1"/>
      </xdr:nvSpPr>
      <xdr:spPr>
        <a:xfrm>
          <a:off x="6737427" y="568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40,048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5604</xdr:rowOff>
    </xdr:from>
    <xdr:to>
      <xdr:col>15</xdr:col>
      <xdr:colOff>180975</xdr:colOff>
      <xdr:row>58</xdr:row>
      <xdr:rowOff>16462</xdr:rowOff>
    </xdr:to>
    <xdr:cxnSp macro="">
      <xdr:nvCxnSpPr>
        <xdr:cNvPr id="344" name="直線コネクタ 343"/>
        <xdr:cNvCxnSpPr/>
      </xdr:nvCxnSpPr>
      <xdr:spPr>
        <a:xfrm flipV="1">
          <a:off x="9639300" y="9949704"/>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106692</xdr:rowOff>
    </xdr:from>
    <xdr:ext cx="469744" cy="259045"/>
    <xdr:sp macro="" textlink="">
      <xdr:nvSpPr>
        <xdr:cNvPr id="345" name="農林水産業費平均値テキスト"/>
        <xdr:cNvSpPr txBox="1"/>
      </xdr:nvSpPr>
      <xdr:spPr>
        <a:xfrm>
          <a:off x="10528300" y="987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151907</xdr:rowOff>
    </xdr:from>
    <xdr:to>
      <xdr:col>14</xdr:col>
      <xdr:colOff>28575</xdr:colOff>
      <xdr:row>58</xdr:row>
      <xdr:rowOff>16462</xdr:rowOff>
    </xdr:to>
    <xdr:cxnSp macro="">
      <xdr:nvCxnSpPr>
        <xdr:cNvPr id="347" name="直線コネクタ 346"/>
        <xdr:cNvCxnSpPr/>
      </xdr:nvCxnSpPr>
      <xdr:spPr>
        <a:xfrm>
          <a:off x="8750300" y="9924557"/>
          <a:ext cx="8890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151907</xdr:rowOff>
    </xdr:from>
    <xdr:to>
      <xdr:col>12</xdr:col>
      <xdr:colOff>511175</xdr:colOff>
      <xdr:row>57</xdr:row>
      <xdr:rowOff>156914</xdr:rowOff>
    </xdr:to>
    <xdr:cxnSp macro="">
      <xdr:nvCxnSpPr>
        <xdr:cNvPr id="350" name="直線コネクタ 349"/>
        <xdr:cNvCxnSpPr/>
      </xdr:nvCxnSpPr>
      <xdr:spPr>
        <a:xfrm flipV="1">
          <a:off x="7861300" y="9924557"/>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156914</xdr:rowOff>
    </xdr:from>
    <xdr:to>
      <xdr:col>11</xdr:col>
      <xdr:colOff>307975</xdr:colOff>
      <xdr:row>57</xdr:row>
      <xdr:rowOff>170904</xdr:rowOff>
    </xdr:to>
    <xdr:cxnSp macro="">
      <xdr:nvCxnSpPr>
        <xdr:cNvPr id="353" name="直線コネクタ 352"/>
        <xdr:cNvCxnSpPr/>
      </xdr:nvCxnSpPr>
      <xdr:spPr>
        <a:xfrm flipV="1">
          <a:off x="6972300" y="9929564"/>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155925</xdr:rowOff>
    </xdr:from>
    <xdr:to>
      <xdr:col>10</xdr:col>
      <xdr:colOff>155575</xdr:colOff>
      <xdr:row>57</xdr:row>
      <xdr:rowOff>86075</xdr:rowOff>
    </xdr:to>
    <xdr:sp macro="" textlink="">
      <xdr:nvSpPr>
        <xdr:cNvPr id="356" name="フローチャート : 判断 355"/>
        <xdr:cNvSpPr/>
      </xdr:nvSpPr>
      <xdr:spPr>
        <a:xfrm>
          <a:off x="6921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102602</xdr:rowOff>
    </xdr:from>
    <xdr:ext cx="534377" cy="259045"/>
    <xdr:sp macro="" textlink="">
      <xdr:nvSpPr>
        <xdr:cNvPr id="357" name="テキスト ボックス 356"/>
        <xdr:cNvSpPr txBox="1"/>
      </xdr:nvSpPr>
      <xdr:spPr>
        <a:xfrm>
          <a:off x="6705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126254</xdr:rowOff>
    </xdr:from>
    <xdr:to>
      <xdr:col>15</xdr:col>
      <xdr:colOff>231775</xdr:colOff>
      <xdr:row>58</xdr:row>
      <xdr:rowOff>56404</xdr:rowOff>
    </xdr:to>
    <xdr:sp macro="" textlink="">
      <xdr:nvSpPr>
        <xdr:cNvPr id="363" name="円/楕円 362"/>
        <xdr:cNvSpPr/>
      </xdr:nvSpPr>
      <xdr:spPr>
        <a:xfrm>
          <a:off x="10426700" y="989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85631</xdr:rowOff>
    </xdr:from>
    <xdr:ext cx="469744" cy="259045"/>
    <xdr:sp macro="" textlink="">
      <xdr:nvSpPr>
        <xdr:cNvPr id="364" name="農林水産業費該当値テキスト"/>
        <xdr:cNvSpPr txBox="1"/>
      </xdr:nvSpPr>
      <xdr:spPr>
        <a:xfrm>
          <a:off x="10528300" y="968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137112</xdr:rowOff>
    </xdr:from>
    <xdr:to>
      <xdr:col>14</xdr:col>
      <xdr:colOff>79375</xdr:colOff>
      <xdr:row>58</xdr:row>
      <xdr:rowOff>67262</xdr:rowOff>
    </xdr:to>
    <xdr:sp macro="" textlink="">
      <xdr:nvSpPr>
        <xdr:cNvPr id="365" name="円/楕円 364"/>
        <xdr:cNvSpPr/>
      </xdr:nvSpPr>
      <xdr:spPr>
        <a:xfrm>
          <a:off x="9588500" y="99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58389</xdr:rowOff>
    </xdr:from>
    <xdr:ext cx="469744" cy="259045"/>
    <xdr:sp macro="" textlink="">
      <xdr:nvSpPr>
        <xdr:cNvPr id="366" name="テキスト ボックス 365"/>
        <xdr:cNvSpPr txBox="1"/>
      </xdr:nvSpPr>
      <xdr:spPr>
        <a:xfrm>
          <a:off x="9404427" y="1000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101107</xdr:rowOff>
    </xdr:from>
    <xdr:to>
      <xdr:col>12</xdr:col>
      <xdr:colOff>561975</xdr:colOff>
      <xdr:row>58</xdr:row>
      <xdr:rowOff>31257</xdr:rowOff>
    </xdr:to>
    <xdr:sp macro="" textlink="">
      <xdr:nvSpPr>
        <xdr:cNvPr id="367" name="円/楕円 366"/>
        <xdr:cNvSpPr/>
      </xdr:nvSpPr>
      <xdr:spPr>
        <a:xfrm>
          <a:off x="8699500" y="98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22384</xdr:rowOff>
    </xdr:from>
    <xdr:ext cx="469744" cy="259045"/>
    <xdr:sp macro="" textlink="">
      <xdr:nvSpPr>
        <xdr:cNvPr id="368" name="テキスト ボックス 367"/>
        <xdr:cNvSpPr txBox="1"/>
      </xdr:nvSpPr>
      <xdr:spPr>
        <a:xfrm>
          <a:off x="8515427" y="996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106114</xdr:rowOff>
    </xdr:from>
    <xdr:to>
      <xdr:col>11</xdr:col>
      <xdr:colOff>358775</xdr:colOff>
      <xdr:row>58</xdr:row>
      <xdr:rowOff>36264</xdr:rowOff>
    </xdr:to>
    <xdr:sp macro="" textlink="">
      <xdr:nvSpPr>
        <xdr:cNvPr id="369" name="円/楕円 368"/>
        <xdr:cNvSpPr/>
      </xdr:nvSpPr>
      <xdr:spPr>
        <a:xfrm>
          <a:off x="7810500" y="987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27391</xdr:rowOff>
    </xdr:from>
    <xdr:ext cx="469744" cy="259045"/>
    <xdr:sp macro="" textlink="">
      <xdr:nvSpPr>
        <xdr:cNvPr id="370" name="テキスト ボックス 369"/>
        <xdr:cNvSpPr txBox="1"/>
      </xdr:nvSpPr>
      <xdr:spPr>
        <a:xfrm>
          <a:off x="7626427" y="997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120104</xdr:rowOff>
    </xdr:from>
    <xdr:to>
      <xdr:col>10</xdr:col>
      <xdr:colOff>155575</xdr:colOff>
      <xdr:row>58</xdr:row>
      <xdr:rowOff>50254</xdr:rowOff>
    </xdr:to>
    <xdr:sp macro="" textlink="">
      <xdr:nvSpPr>
        <xdr:cNvPr id="371" name="円/楕円 370"/>
        <xdr:cNvSpPr/>
      </xdr:nvSpPr>
      <xdr:spPr>
        <a:xfrm>
          <a:off x="6921500" y="989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41381</xdr:rowOff>
    </xdr:from>
    <xdr:ext cx="469744" cy="259045"/>
    <xdr:sp macro="" textlink="">
      <xdr:nvSpPr>
        <xdr:cNvPr id="372" name="テキスト ボックス 371"/>
        <xdr:cNvSpPr txBox="1"/>
      </xdr:nvSpPr>
      <xdr:spPr>
        <a:xfrm>
          <a:off x="6737427" y="998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17,412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133871</xdr:rowOff>
    </xdr:from>
    <xdr:to>
      <xdr:col>15</xdr:col>
      <xdr:colOff>180975</xdr:colOff>
      <xdr:row>78</xdr:row>
      <xdr:rowOff>31572</xdr:rowOff>
    </xdr:to>
    <xdr:cxnSp macro="">
      <xdr:nvCxnSpPr>
        <xdr:cNvPr id="401" name="直線コネクタ 400"/>
        <xdr:cNvCxnSpPr/>
      </xdr:nvCxnSpPr>
      <xdr:spPr>
        <a:xfrm>
          <a:off x="9639300" y="13335521"/>
          <a:ext cx="8382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133871</xdr:rowOff>
    </xdr:from>
    <xdr:to>
      <xdr:col>14</xdr:col>
      <xdr:colOff>28575</xdr:colOff>
      <xdr:row>78</xdr:row>
      <xdr:rowOff>13436</xdr:rowOff>
    </xdr:to>
    <xdr:cxnSp macro="">
      <xdr:nvCxnSpPr>
        <xdr:cNvPr id="404" name="直線コネクタ 403"/>
        <xdr:cNvCxnSpPr/>
      </xdr:nvCxnSpPr>
      <xdr:spPr>
        <a:xfrm flipV="1">
          <a:off x="8750300" y="13335521"/>
          <a:ext cx="889000" cy="5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21187</xdr:rowOff>
    </xdr:from>
    <xdr:ext cx="469744" cy="259045"/>
    <xdr:sp macro="" textlink="">
      <xdr:nvSpPr>
        <xdr:cNvPr id="406" name="テキスト ボックス 405"/>
        <xdr:cNvSpPr txBox="1"/>
      </xdr:nvSpPr>
      <xdr:spPr>
        <a:xfrm>
          <a:off x="9404427"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47270</xdr:rowOff>
    </xdr:from>
    <xdr:to>
      <xdr:col>12</xdr:col>
      <xdr:colOff>511175</xdr:colOff>
      <xdr:row>78</xdr:row>
      <xdr:rowOff>13436</xdr:rowOff>
    </xdr:to>
    <xdr:cxnSp macro="">
      <xdr:nvCxnSpPr>
        <xdr:cNvPr id="407" name="直線コネクタ 406"/>
        <xdr:cNvCxnSpPr/>
      </xdr:nvCxnSpPr>
      <xdr:spPr>
        <a:xfrm>
          <a:off x="7861300" y="13077470"/>
          <a:ext cx="889000" cy="30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47270</xdr:rowOff>
    </xdr:from>
    <xdr:to>
      <xdr:col>11</xdr:col>
      <xdr:colOff>307975</xdr:colOff>
      <xdr:row>78</xdr:row>
      <xdr:rowOff>7759</xdr:rowOff>
    </xdr:to>
    <xdr:cxnSp macro="">
      <xdr:nvCxnSpPr>
        <xdr:cNvPr id="410" name="直線コネクタ 409"/>
        <xdr:cNvCxnSpPr/>
      </xdr:nvCxnSpPr>
      <xdr:spPr>
        <a:xfrm flipV="1">
          <a:off x="6972300" y="13077470"/>
          <a:ext cx="889000" cy="30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100740</xdr:rowOff>
    </xdr:from>
    <xdr:ext cx="469744" cy="259045"/>
    <xdr:sp macro="" textlink="">
      <xdr:nvSpPr>
        <xdr:cNvPr id="412" name="テキスト ボックス 411"/>
        <xdr:cNvSpPr txBox="1"/>
      </xdr:nvSpPr>
      <xdr:spPr>
        <a:xfrm>
          <a:off x="7626427" y="133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3" name="フローチャート : 判断 412"/>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63746</xdr:rowOff>
    </xdr:from>
    <xdr:ext cx="469744" cy="259045"/>
    <xdr:sp macro="" textlink="">
      <xdr:nvSpPr>
        <xdr:cNvPr id="414" name="テキスト ボックス 413"/>
        <xdr:cNvSpPr txBox="1"/>
      </xdr:nvSpPr>
      <xdr:spPr>
        <a:xfrm>
          <a:off x="6737427" y="134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152222</xdr:rowOff>
    </xdr:from>
    <xdr:to>
      <xdr:col>15</xdr:col>
      <xdr:colOff>231775</xdr:colOff>
      <xdr:row>78</xdr:row>
      <xdr:rowOff>82372</xdr:rowOff>
    </xdr:to>
    <xdr:sp macro="" textlink="">
      <xdr:nvSpPr>
        <xdr:cNvPr id="420" name="円/楕円 419"/>
        <xdr:cNvSpPr/>
      </xdr:nvSpPr>
      <xdr:spPr>
        <a:xfrm>
          <a:off x="10426700" y="133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130649</xdr:rowOff>
    </xdr:from>
    <xdr:ext cx="469744" cy="259045"/>
    <xdr:sp macro="" textlink="">
      <xdr:nvSpPr>
        <xdr:cNvPr id="421" name="商工費該当値テキスト"/>
        <xdr:cNvSpPr txBox="1"/>
      </xdr:nvSpPr>
      <xdr:spPr>
        <a:xfrm>
          <a:off x="10528300" y="1333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83071</xdr:rowOff>
    </xdr:from>
    <xdr:to>
      <xdr:col>14</xdr:col>
      <xdr:colOff>79375</xdr:colOff>
      <xdr:row>78</xdr:row>
      <xdr:rowOff>13221</xdr:rowOff>
    </xdr:to>
    <xdr:sp macro="" textlink="">
      <xdr:nvSpPr>
        <xdr:cNvPr id="422" name="円/楕円 421"/>
        <xdr:cNvSpPr/>
      </xdr:nvSpPr>
      <xdr:spPr>
        <a:xfrm>
          <a:off x="9588500" y="132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29748</xdr:rowOff>
    </xdr:from>
    <xdr:ext cx="469744" cy="259045"/>
    <xdr:sp macro="" textlink="">
      <xdr:nvSpPr>
        <xdr:cNvPr id="423" name="テキスト ボックス 422"/>
        <xdr:cNvSpPr txBox="1"/>
      </xdr:nvSpPr>
      <xdr:spPr>
        <a:xfrm>
          <a:off x="9404427" y="130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134086</xdr:rowOff>
    </xdr:from>
    <xdr:to>
      <xdr:col>12</xdr:col>
      <xdr:colOff>561975</xdr:colOff>
      <xdr:row>78</xdr:row>
      <xdr:rowOff>64236</xdr:rowOff>
    </xdr:to>
    <xdr:sp macro="" textlink="">
      <xdr:nvSpPr>
        <xdr:cNvPr id="424" name="円/楕円 423"/>
        <xdr:cNvSpPr/>
      </xdr:nvSpPr>
      <xdr:spPr>
        <a:xfrm>
          <a:off x="8699500" y="133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55363</xdr:rowOff>
    </xdr:from>
    <xdr:ext cx="469744" cy="259045"/>
    <xdr:sp macro="" textlink="">
      <xdr:nvSpPr>
        <xdr:cNvPr id="425" name="テキスト ボックス 424"/>
        <xdr:cNvSpPr txBox="1"/>
      </xdr:nvSpPr>
      <xdr:spPr>
        <a:xfrm>
          <a:off x="8515427" y="1342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5,314</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167920</xdr:rowOff>
    </xdr:from>
    <xdr:to>
      <xdr:col>11</xdr:col>
      <xdr:colOff>358775</xdr:colOff>
      <xdr:row>76</xdr:row>
      <xdr:rowOff>98070</xdr:rowOff>
    </xdr:to>
    <xdr:sp macro="" textlink="">
      <xdr:nvSpPr>
        <xdr:cNvPr id="426" name="円/楕円 425"/>
        <xdr:cNvSpPr/>
      </xdr:nvSpPr>
      <xdr:spPr>
        <a:xfrm>
          <a:off x="7810500" y="130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114596</xdr:rowOff>
    </xdr:from>
    <xdr:ext cx="534377" cy="259045"/>
    <xdr:sp macro="" textlink="">
      <xdr:nvSpPr>
        <xdr:cNvPr id="427" name="テキスト ボックス 426"/>
        <xdr:cNvSpPr txBox="1"/>
      </xdr:nvSpPr>
      <xdr:spPr>
        <a:xfrm>
          <a:off x="7594111" y="1280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128409</xdr:rowOff>
    </xdr:from>
    <xdr:to>
      <xdr:col>10</xdr:col>
      <xdr:colOff>155575</xdr:colOff>
      <xdr:row>78</xdr:row>
      <xdr:rowOff>58559</xdr:rowOff>
    </xdr:to>
    <xdr:sp macro="" textlink="">
      <xdr:nvSpPr>
        <xdr:cNvPr id="428" name="円/楕円 427"/>
        <xdr:cNvSpPr/>
      </xdr:nvSpPr>
      <xdr:spPr>
        <a:xfrm>
          <a:off x="6921500" y="1333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75086</xdr:rowOff>
    </xdr:from>
    <xdr:ext cx="469744" cy="259045"/>
    <xdr:sp macro="" textlink="">
      <xdr:nvSpPr>
        <xdr:cNvPr id="429" name="テキスト ボックス 428"/>
        <xdr:cNvSpPr txBox="1"/>
      </xdr:nvSpPr>
      <xdr:spPr>
        <a:xfrm>
          <a:off x="6737427" y="1310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147,479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143632</xdr:rowOff>
    </xdr:from>
    <xdr:to>
      <xdr:col>15</xdr:col>
      <xdr:colOff>180975</xdr:colOff>
      <xdr:row>97</xdr:row>
      <xdr:rowOff>168911</xdr:rowOff>
    </xdr:to>
    <xdr:cxnSp macro="">
      <xdr:nvCxnSpPr>
        <xdr:cNvPr id="456" name="直線コネクタ 455"/>
        <xdr:cNvCxnSpPr/>
      </xdr:nvCxnSpPr>
      <xdr:spPr>
        <a:xfrm>
          <a:off x="9639300" y="16774282"/>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143632</xdr:rowOff>
    </xdr:from>
    <xdr:to>
      <xdr:col>14</xdr:col>
      <xdr:colOff>28575</xdr:colOff>
      <xdr:row>98</xdr:row>
      <xdr:rowOff>17335</xdr:rowOff>
    </xdr:to>
    <xdr:cxnSp macro="">
      <xdr:nvCxnSpPr>
        <xdr:cNvPr id="459" name="直線コネクタ 458"/>
        <xdr:cNvCxnSpPr/>
      </xdr:nvCxnSpPr>
      <xdr:spPr>
        <a:xfrm flipV="1">
          <a:off x="8750300" y="16774282"/>
          <a:ext cx="889000" cy="4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156479</xdr:rowOff>
    </xdr:from>
    <xdr:to>
      <xdr:col>12</xdr:col>
      <xdr:colOff>511175</xdr:colOff>
      <xdr:row>98</xdr:row>
      <xdr:rowOff>17335</xdr:rowOff>
    </xdr:to>
    <xdr:cxnSp macro="">
      <xdr:nvCxnSpPr>
        <xdr:cNvPr id="462" name="直線コネクタ 461"/>
        <xdr:cNvCxnSpPr/>
      </xdr:nvCxnSpPr>
      <xdr:spPr>
        <a:xfrm>
          <a:off x="7861300" y="16787129"/>
          <a:ext cx="889000" cy="3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156479</xdr:rowOff>
    </xdr:from>
    <xdr:to>
      <xdr:col>11</xdr:col>
      <xdr:colOff>307975</xdr:colOff>
      <xdr:row>98</xdr:row>
      <xdr:rowOff>32911</xdr:rowOff>
    </xdr:to>
    <xdr:cxnSp macro="">
      <xdr:nvCxnSpPr>
        <xdr:cNvPr id="465" name="直線コネクタ 464"/>
        <xdr:cNvCxnSpPr/>
      </xdr:nvCxnSpPr>
      <xdr:spPr>
        <a:xfrm flipV="1">
          <a:off x="6972300" y="16787129"/>
          <a:ext cx="889000" cy="4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90962</xdr:rowOff>
    </xdr:from>
    <xdr:to>
      <xdr:col>10</xdr:col>
      <xdr:colOff>155575</xdr:colOff>
      <xdr:row>98</xdr:row>
      <xdr:rowOff>21112</xdr:rowOff>
    </xdr:to>
    <xdr:sp macro="" textlink="">
      <xdr:nvSpPr>
        <xdr:cNvPr id="468" name="フローチャート : 判断 467"/>
        <xdr:cNvSpPr/>
      </xdr:nvSpPr>
      <xdr:spPr>
        <a:xfrm>
          <a:off x="6921500" y="167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37639</xdr:rowOff>
    </xdr:from>
    <xdr:ext cx="534377" cy="259045"/>
    <xdr:sp macro="" textlink="">
      <xdr:nvSpPr>
        <xdr:cNvPr id="469" name="テキスト ボックス 468"/>
        <xdr:cNvSpPr txBox="1"/>
      </xdr:nvSpPr>
      <xdr:spPr>
        <a:xfrm>
          <a:off x="6705111" y="1649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118111</xdr:rowOff>
    </xdr:from>
    <xdr:to>
      <xdr:col>15</xdr:col>
      <xdr:colOff>231775</xdr:colOff>
      <xdr:row>98</xdr:row>
      <xdr:rowOff>48261</xdr:rowOff>
    </xdr:to>
    <xdr:sp macro="" textlink="">
      <xdr:nvSpPr>
        <xdr:cNvPr id="475" name="円/楕円 474"/>
        <xdr:cNvSpPr/>
      </xdr:nvSpPr>
      <xdr:spPr>
        <a:xfrm>
          <a:off x="10426700" y="167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63802</xdr:rowOff>
    </xdr:from>
    <xdr:ext cx="534377" cy="259045"/>
    <xdr:sp macro="" textlink="">
      <xdr:nvSpPr>
        <xdr:cNvPr id="476" name="土木費該当値テキスト"/>
        <xdr:cNvSpPr txBox="1"/>
      </xdr:nvSpPr>
      <xdr:spPr>
        <a:xfrm>
          <a:off x="10528300" y="1669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31,111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92832</xdr:rowOff>
    </xdr:from>
    <xdr:to>
      <xdr:col>14</xdr:col>
      <xdr:colOff>79375</xdr:colOff>
      <xdr:row>98</xdr:row>
      <xdr:rowOff>22982</xdr:rowOff>
    </xdr:to>
    <xdr:sp macro="" textlink="">
      <xdr:nvSpPr>
        <xdr:cNvPr id="477" name="円/楕円 476"/>
        <xdr:cNvSpPr/>
      </xdr:nvSpPr>
      <xdr:spPr>
        <a:xfrm>
          <a:off x="9588500" y="167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14109</xdr:rowOff>
    </xdr:from>
    <xdr:ext cx="534377" cy="259045"/>
    <xdr:sp macro="" textlink="">
      <xdr:nvSpPr>
        <xdr:cNvPr id="478" name="テキスト ボックス 477"/>
        <xdr:cNvSpPr txBox="1"/>
      </xdr:nvSpPr>
      <xdr:spPr>
        <a:xfrm>
          <a:off x="9372111" y="1681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36,640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137985</xdr:rowOff>
    </xdr:from>
    <xdr:to>
      <xdr:col>12</xdr:col>
      <xdr:colOff>561975</xdr:colOff>
      <xdr:row>98</xdr:row>
      <xdr:rowOff>68135</xdr:rowOff>
    </xdr:to>
    <xdr:sp macro="" textlink="">
      <xdr:nvSpPr>
        <xdr:cNvPr id="479" name="円/楕円 478"/>
        <xdr:cNvSpPr/>
      </xdr:nvSpPr>
      <xdr:spPr>
        <a:xfrm>
          <a:off x="8699500" y="167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59262</xdr:rowOff>
    </xdr:from>
    <xdr:ext cx="534377" cy="259045"/>
    <xdr:sp macro="" textlink="">
      <xdr:nvSpPr>
        <xdr:cNvPr id="480" name="テキスト ボックス 479"/>
        <xdr:cNvSpPr txBox="1"/>
      </xdr:nvSpPr>
      <xdr:spPr>
        <a:xfrm>
          <a:off x="8483111" y="1686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26,764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105679</xdr:rowOff>
    </xdr:from>
    <xdr:to>
      <xdr:col>11</xdr:col>
      <xdr:colOff>358775</xdr:colOff>
      <xdr:row>98</xdr:row>
      <xdr:rowOff>35829</xdr:rowOff>
    </xdr:to>
    <xdr:sp macro="" textlink="">
      <xdr:nvSpPr>
        <xdr:cNvPr id="481" name="円/楕円 480"/>
        <xdr:cNvSpPr/>
      </xdr:nvSpPr>
      <xdr:spPr>
        <a:xfrm>
          <a:off x="7810500" y="1673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26956</xdr:rowOff>
    </xdr:from>
    <xdr:ext cx="534377" cy="259045"/>
    <xdr:sp macro="" textlink="">
      <xdr:nvSpPr>
        <xdr:cNvPr id="482" name="テキスト ボックス 481"/>
        <xdr:cNvSpPr txBox="1"/>
      </xdr:nvSpPr>
      <xdr:spPr>
        <a:xfrm>
          <a:off x="7594111" y="1682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153561</xdr:rowOff>
    </xdr:from>
    <xdr:to>
      <xdr:col>10</xdr:col>
      <xdr:colOff>155575</xdr:colOff>
      <xdr:row>98</xdr:row>
      <xdr:rowOff>83711</xdr:rowOff>
    </xdr:to>
    <xdr:sp macro="" textlink="">
      <xdr:nvSpPr>
        <xdr:cNvPr id="483" name="円/楕円 482"/>
        <xdr:cNvSpPr/>
      </xdr:nvSpPr>
      <xdr:spPr>
        <a:xfrm>
          <a:off x="6921500" y="1678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74838</xdr:rowOff>
    </xdr:from>
    <xdr:ext cx="534377" cy="259045"/>
    <xdr:sp macro="" textlink="">
      <xdr:nvSpPr>
        <xdr:cNvPr id="484" name="テキスト ボックス 483"/>
        <xdr:cNvSpPr txBox="1"/>
      </xdr:nvSpPr>
      <xdr:spPr>
        <a:xfrm>
          <a:off x="6705111" y="1687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115560</xdr:rowOff>
    </xdr:from>
    <xdr:to>
      <xdr:col>23</xdr:col>
      <xdr:colOff>517525</xdr:colOff>
      <xdr:row>38</xdr:row>
      <xdr:rowOff>122738</xdr:rowOff>
    </xdr:to>
    <xdr:cxnSp macro="">
      <xdr:nvCxnSpPr>
        <xdr:cNvPr id="512" name="直線コネクタ 511"/>
        <xdr:cNvCxnSpPr/>
      </xdr:nvCxnSpPr>
      <xdr:spPr>
        <a:xfrm>
          <a:off x="15481300" y="6630660"/>
          <a:ext cx="8382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115560</xdr:rowOff>
    </xdr:from>
    <xdr:to>
      <xdr:col>22</xdr:col>
      <xdr:colOff>365125</xdr:colOff>
      <xdr:row>38</xdr:row>
      <xdr:rowOff>118120</xdr:rowOff>
    </xdr:to>
    <xdr:cxnSp macro="">
      <xdr:nvCxnSpPr>
        <xdr:cNvPr id="515" name="直線コネクタ 514"/>
        <xdr:cNvCxnSpPr/>
      </xdr:nvCxnSpPr>
      <xdr:spPr>
        <a:xfrm flipV="1">
          <a:off x="14592300" y="6630660"/>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118120</xdr:rowOff>
    </xdr:from>
    <xdr:to>
      <xdr:col>21</xdr:col>
      <xdr:colOff>161925</xdr:colOff>
      <xdr:row>38</xdr:row>
      <xdr:rowOff>137780</xdr:rowOff>
    </xdr:to>
    <xdr:cxnSp macro="">
      <xdr:nvCxnSpPr>
        <xdr:cNvPr id="518" name="直線コネクタ 517"/>
        <xdr:cNvCxnSpPr/>
      </xdr:nvCxnSpPr>
      <xdr:spPr>
        <a:xfrm flipV="1">
          <a:off x="13703300" y="6633220"/>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130784</xdr:rowOff>
    </xdr:from>
    <xdr:to>
      <xdr:col>19</xdr:col>
      <xdr:colOff>644525</xdr:colOff>
      <xdr:row>38</xdr:row>
      <xdr:rowOff>137780</xdr:rowOff>
    </xdr:to>
    <xdr:cxnSp macro="">
      <xdr:nvCxnSpPr>
        <xdr:cNvPr id="521" name="直線コネクタ 520"/>
        <xdr:cNvCxnSpPr/>
      </xdr:nvCxnSpPr>
      <xdr:spPr>
        <a:xfrm>
          <a:off x="12814300" y="6645884"/>
          <a:ext cx="889000" cy="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24" name="フローチャート : 判断 523"/>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25" name="テキスト ボックス 524"/>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71938</xdr:rowOff>
    </xdr:from>
    <xdr:to>
      <xdr:col>23</xdr:col>
      <xdr:colOff>568325</xdr:colOff>
      <xdr:row>39</xdr:row>
      <xdr:rowOff>2088</xdr:rowOff>
    </xdr:to>
    <xdr:sp macro="" textlink="">
      <xdr:nvSpPr>
        <xdr:cNvPr id="531" name="円/楕円 530"/>
        <xdr:cNvSpPr/>
      </xdr:nvSpPr>
      <xdr:spPr>
        <a:xfrm>
          <a:off x="16268700" y="658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158315</xdr:rowOff>
    </xdr:from>
    <xdr:ext cx="534377" cy="259045"/>
    <xdr:sp macro="" textlink="">
      <xdr:nvSpPr>
        <xdr:cNvPr id="532" name="消防費該当値テキスト"/>
        <xdr:cNvSpPr txBox="1"/>
      </xdr:nvSpPr>
      <xdr:spPr>
        <a:xfrm>
          <a:off x="16370300" y="65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10,371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64760</xdr:rowOff>
    </xdr:from>
    <xdr:to>
      <xdr:col>22</xdr:col>
      <xdr:colOff>415925</xdr:colOff>
      <xdr:row>38</xdr:row>
      <xdr:rowOff>166360</xdr:rowOff>
    </xdr:to>
    <xdr:sp macro="" textlink="">
      <xdr:nvSpPr>
        <xdr:cNvPr id="533" name="円/楕円 532"/>
        <xdr:cNvSpPr/>
      </xdr:nvSpPr>
      <xdr:spPr>
        <a:xfrm>
          <a:off x="15430500" y="657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157487</xdr:rowOff>
    </xdr:from>
    <xdr:ext cx="534377" cy="259045"/>
    <xdr:sp macro="" textlink="">
      <xdr:nvSpPr>
        <xdr:cNvPr id="534" name="テキスト ボックス 533"/>
        <xdr:cNvSpPr txBox="1"/>
      </xdr:nvSpPr>
      <xdr:spPr>
        <a:xfrm>
          <a:off x="15214111" y="66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67320</xdr:rowOff>
    </xdr:from>
    <xdr:to>
      <xdr:col>21</xdr:col>
      <xdr:colOff>212725</xdr:colOff>
      <xdr:row>38</xdr:row>
      <xdr:rowOff>168920</xdr:rowOff>
    </xdr:to>
    <xdr:sp macro="" textlink="">
      <xdr:nvSpPr>
        <xdr:cNvPr id="535" name="円/楕円 534"/>
        <xdr:cNvSpPr/>
      </xdr:nvSpPr>
      <xdr:spPr>
        <a:xfrm>
          <a:off x="14541500" y="65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160047</xdr:rowOff>
    </xdr:from>
    <xdr:ext cx="534377" cy="259045"/>
    <xdr:sp macro="" textlink="">
      <xdr:nvSpPr>
        <xdr:cNvPr id="536" name="テキスト ボックス 535"/>
        <xdr:cNvSpPr txBox="1"/>
      </xdr:nvSpPr>
      <xdr:spPr>
        <a:xfrm>
          <a:off x="14325111" y="66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86980</xdr:rowOff>
    </xdr:from>
    <xdr:to>
      <xdr:col>20</xdr:col>
      <xdr:colOff>9525</xdr:colOff>
      <xdr:row>39</xdr:row>
      <xdr:rowOff>17130</xdr:rowOff>
    </xdr:to>
    <xdr:sp macro="" textlink="">
      <xdr:nvSpPr>
        <xdr:cNvPr id="537" name="円/楕円 536"/>
        <xdr:cNvSpPr/>
      </xdr:nvSpPr>
      <xdr:spPr>
        <a:xfrm>
          <a:off x="13652500" y="66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8257</xdr:rowOff>
    </xdr:from>
    <xdr:ext cx="534377" cy="259045"/>
    <xdr:sp macro="" textlink="">
      <xdr:nvSpPr>
        <xdr:cNvPr id="538" name="テキスト ボックス 537"/>
        <xdr:cNvSpPr txBox="1"/>
      </xdr:nvSpPr>
      <xdr:spPr>
        <a:xfrm>
          <a:off x="13436111" y="66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79984</xdr:rowOff>
    </xdr:from>
    <xdr:to>
      <xdr:col>18</xdr:col>
      <xdr:colOff>492125</xdr:colOff>
      <xdr:row>39</xdr:row>
      <xdr:rowOff>10134</xdr:rowOff>
    </xdr:to>
    <xdr:sp macro="" textlink="">
      <xdr:nvSpPr>
        <xdr:cNvPr id="539" name="円/楕円 538"/>
        <xdr:cNvSpPr/>
      </xdr:nvSpPr>
      <xdr:spPr>
        <a:xfrm>
          <a:off x="12763500" y="65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1261</xdr:rowOff>
    </xdr:from>
    <xdr:ext cx="534377" cy="259045"/>
    <xdr:sp macro="" textlink="">
      <xdr:nvSpPr>
        <xdr:cNvPr id="540" name="テキスト ボックス 539"/>
        <xdr:cNvSpPr txBox="1"/>
      </xdr:nvSpPr>
      <xdr:spPr>
        <a:xfrm>
          <a:off x="12547111" y="668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58,161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127846</xdr:rowOff>
    </xdr:from>
    <xdr:to>
      <xdr:col>23</xdr:col>
      <xdr:colOff>517525</xdr:colOff>
      <xdr:row>58</xdr:row>
      <xdr:rowOff>153449</xdr:rowOff>
    </xdr:to>
    <xdr:cxnSp macro="">
      <xdr:nvCxnSpPr>
        <xdr:cNvPr id="572" name="直線コネクタ 571"/>
        <xdr:cNvCxnSpPr/>
      </xdr:nvCxnSpPr>
      <xdr:spPr>
        <a:xfrm>
          <a:off x="15481300" y="10071946"/>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38789</xdr:rowOff>
    </xdr:from>
    <xdr:to>
      <xdr:col>22</xdr:col>
      <xdr:colOff>365125</xdr:colOff>
      <xdr:row>58</xdr:row>
      <xdr:rowOff>127846</xdr:rowOff>
    </xdr:to>
    <xdr:cxnSp macro="">
      <xdr:nvCxnSpPr>
        <xdr:cNvPr id="575" name="直線コネクタ 574"/>
        <xdr:cNvCxnSpPr/>
      </xdr:nvCxnSpPr>
      <xdr:spPr>
        <a:xfrm>
          <a:off x="14592300" y="9982889"/>
          <a:ext cx="889000" cy="8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151461</xdr:rowOff>
    </xdr:from>
    <xdr:ext cx="534377" cy="259045"/>
    <xdr:sp macro="" textlink="">
      <xdr:nvSpPr>
        <xdr:cNvPr id="577" name="テキスト ボックス 576"/>
        <xdr:cNvSpPr txBox="1"/>
      </xdr:nvSpPr>
      <xdr:spPr>
        <a:xfrm>
          <a:off x="15214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38789</xdr:rowOff>
    </xdr:from>
    <xdr:to>
      <xdr:col>21</xdr:col>
      <xdr:colOff>161925</xdr:colOff>
      <xdr:row>58</xdr:row>
      <xdr:rowOff>61568</xdr:rowOff>
    </xdr:to>
    <xdr:cxnSp macro="">
      <xdr:nvCxnSpPr>
        <xdr:cNvPr id="578" name="直線コネクタ 577"/>
        <xdr:cNvCxnSpPr/>
      </xdr:nvCxnSpPr>
      <xdr:spPr>
        <a:xfrm flipV="1">
          <a:off x="13703300" y="9982889"/>
          <a:ext cx="889000" cy="2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61568</xdr:rowOff>
    </xdr:from>
    <xdr:to>
      <xdr:col>19</xdr:col>
      <xdr:colOff>644525</xdr:colOff>
      <xdr:row>58</xdr:row>
      <xdr:rowOff>130001</xdr:rowOff>
    </xdr:to>
    <xdr:cxnSp macro="">
      <xdr:nvCxnSpPr>
        <xdr:cNvPr id="581" name="直線コネクタ 580"/>
        <xdr:cNvCxnSpPr/>
      </xdr:nvCxnSpPr>
      <xdr:spPr>
        <a:xfrm flipV="1">
          <a:off x="12814300" y="10005668"/>
          <a:ext cx="889000" cy="6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3534</xdr:rowOff>
    </xdr:from>
    <xdr:to>
      <xdr:col>18</xdr:col>
      <xdr:colOff>492125</xdr:colOff>
      <xdr:row>57</xdr:row>
      <xdr:rowOff>105134</xdr:rowOff>
    </xdr:to>
    <xdr:sp macro="" textlink="">
      <xdr:nvSpPr>
        <xdr:cNvPr id="584" name="フローチャート : 判断 583"/>
        <xdr:cNvSpPr/>
      </xdr:nvSpPr>
      <xdr:spPr>
        <a:xfrm>
          <a:off x="12763500" y="977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121661</xdr:rowOff>
    </xdr:from>
    <xdr:ext cx="534377" cy="259045"/>
    <xdr:sp macro="" textlink="">
      <xdr:nvSpPr>
        <xdr:cNvPr id="585" name="テキスト ボックス 584"/>
        <xdr:cNvSpPr txBox="1"/>
      </xdr:nvSpPr>
      <xdr:spPr>
        <a:xfrm>
          <a:off x="12547111" y="955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102649</xdr:rowOff>
    </xdr:from>
    <xdr:to>
      <xdr:col>23</xdr:col>
      <xdr:colOff>568325</xdr:colOff>
      <xdr:row>59</xdr:row>
      <xdr:rowOff>32799</xdr:rowOff>
    </xdr:to>
    <xdr:sp macro="" textlink="">
      <xdr:nvSpPr>
        <xdr:cNvPr id="591" name="円/楕円 590"/>
        <xdr:cNvSpPr/>
      </xdr:nvSpPr>
      <xdr:spPr>
        <a:xfrm>
          <a:off x="16268700" y="100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17576</xdr:rowOff>
    </xdr:from>
    <xdr:ext cx="534377" cy="259045"/>
    <xdr:sp macro="" textlink="">
      <xdr:nvSpPr>
        <xdr:cNvPr id="592" name="教育費該当値テキスト"/>
        <xdr:cNvSpPr txBox="1"/>
      </xdr:nvSpPr>
      <xdr:spPr>
        <a:xfrm>
          <a:off x="16370300" y="99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27,158</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77046</xdr:rowOff>
    </xdr:from>
    <xdr:to>
      <xdr:col>22</xdr:col>
      <xdr:colOff>415925</xdr:colOff>
      <xdr:row>59</xdr:row>
      <xdr:rowOff>7196</xdr:rowOff>
    </xdr:to>
    <xdr:sp macro="" textlink="">
      <xdr:nvSpPr>
        <xdr:cNvPr id="593" name="円/楕円 592"/>
        <xdr:cNvSpPr/>
      </xdr:nvSpPr>
      <xdr:spPr>
        <a:xfrm>
          <a:off x="15430500" y="1002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169773</xdr:rowOff>
    </xdr:from>
    <xdr:ext cx="534377" cy="259045"/>
    <xdr:sp macro="" textlink="">
      <xdr:nvSpPr>
        <xdr:cNvPr id="594" name="テキスト ボックス 593"/>
        <xdr:cNvSpPr txBox="1"/>
      </xdr:nvSpPr>
      <xdr:spPr>
        <a:xfrm>
          <a:off x="15214111" y="101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159439</xdr:rowOff>
    </xdr:from>
    <xdr:to>
      <xdr:col>21</xdr:col>
      <xdr:colOff>212725</xdr:colOff>
      <xdr:row>58</xdr:row>
      <xdr:rowOff>89589</xdr:rowOff>
    </xdr:to>
    <xdr:sp macro="" textlink="">
      <xdr:nvSpPr>
        <xdr:cNvPr id="595" name="円/楕円 594"/>
        <xdr:cNvSpPr/>
      </xdr:nvSpPr>
      <xdr:spPr>
        <a:xfrm>
          <a:off x="14541500" y="993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80716</xdr:rowOff>
    </xdr:from>
    <xdr:ext cx="534377" cy="259045"/>
    <xdr:sp macro="" textlink="">
      <xdr:nvSpPr>
        <xdr:cNvPr id="596" name="テキスト ボックス 595"/>
        <xdr:cNvSpPr txBox="1"/>
      </xdr:nvSpPr>
      <xdr:spPr>
        <a:xfrm>
          <a:off x="14325111" y="1002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34,180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10768</xdr:rowOff>
    </xdr:from>
    <xdr:to>
      <xdr:col>20</xdr:col>
      <xdr:colOff>9525</xdr:colOff>
      <xdr:row>58</xdr:row>
      <xdr:rowOff>112368</xdr:rowOff>
    </xdr:to>
    <xdr:sp macro="" textlink="">
      <xdr:nvSpPr>
        <xdr:cNvPr id="597" name="円/楕円 596"/>
        <xdr:cNvSpPr/>
      </xdr:nvSpPr>
      <xdr:spPr>
        <a:xfrm>
          <a:off x="13652500" y="995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103495</xdr:rowOff>
    </xdr:from>
    <xdr:ext cx="534377" cy="259045"/>
    <xdr:sp macro="" textlink="">
      <xdr:nvSpPr>
        <xdr:cNvPr id="598" name="テキスト ボックス 597"/>
        <xdr:cNvSpPr txBox="1"/>
      </xdr:nvSpPr>
      <xdr:spPr>
        <a:xfrm>
          <a:off x="13436111" y="1004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79201</xdr:rowOff>
    </xdr:from>
    <xdr:to>
      <xdr:col>18</xdr:col>
      <xdr:colOff>492125</xdr:colOff>
      <xdr:row>59</xdr:row>
      <xdr:rowOff>9351</xdr:rowOff>
    </xdr:to>
    <xdr:sp macro="" textlink="">
      <xdr:nvSpPr>
        <xdr:cNvPr id="599" name="円/楕円 598"/>
        <xdr:cNvSpPr/>
      </xdr:nvSpPr>
      <xdr:spPr>
        <a:xfrm>
          <a:off x="12763500" y="1002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478</xdr:rowOff>
    </xdr:from>
    <xdr:ext cx="534377" cy="259045"/>
    <xdr:sp macro="" textlink="">
      <xdr:nvSpPr>
        <xdr:cNvPr id="600" name="テキスト ボックス 599"/>
        <xdr:cNvSpPr txBox="1"/>
      </xdr:nvSpPr>
      <xdr:spPr>
        <a:xfrm>
          <a:off x="12547111" y="1011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28,594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42,196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139289</xdr:rowOff>
    </xdr:from>
    <xdr:to>
      <xdr:col>23</xdr:col>
      <xdr:colOff>517525</xdr:colOff>
      <xdr:row>78</xdr:row>
      <xdr:rowOff>139700</xdr:rowOff>
    </xdr:to>
    <xdr:cxnSp macro="">
      <xdr:nvCxnSpPr>
        <xdr:cNvPr id="627" name="直線コネクタ 626"/>
        <xdr:cNvCxnSpPr/>
      </xdr:nvCxnSpPr>
      <xdr:spPr>
        <a:xfrm>
          <a:off x="15481300" y="13512389"/>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76195</xdr:rowOff>
    </xdr:from>
    <xdr:to>
      <xdr:col>22</xdr:col>
      <xdr:colOff>365125</xdr:colOff>
      <xdr:row>78</xdr:row>
      <xdr:rowOff>139289</xdr:rowOff>
    </xdr:to>
    <xdr:cxnSp macro="">
      <xdr:nvCxnSpPr>
        <xdr:cNvPr id="630" name="直線コネクタ 629"/>
        <xdr:cNvCxnSpPr/>
      </xdr:nvCxnSpPr>
      <xdr:spPr>
        <a:xfrm>
          <a:off x="14592300" y="13449295"/>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119354</xdr:rowOff>
    </xdr:from>
    <xdr:to>
      <xdr:col>21</xdr:col>
      <xdr:colOff>161925</xdr:colOff>
      <xdr:row>78</xdr:row>
      <xdr:rowOff>76195</xdr:rowOff>
    </xdr:to>
    <xdr:cxnSp macro="">
      <xdr:nvCxnSpPr>
        <xdr:cNvPr id="633" name="直線コネクタ 632"/>
        <xdr:cNvCxnSpPr/>
      </xdr:nvCxnSpPr>
      <xdr:spPr>
        <a:xfrm>
          <a:off x="13703300" y="13149554"/>
          <a:ext cx="889000" cy="29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119354</xdr:rowOff>
    </xdr:from>
    <xdr:to>
      <xdr:col>19</xdr:col>
      <xdr:colOff>644525</xdr:colOff>
      <xdr:row>77</xdr:row>
      <xdr:rowOff>66091</xdr:rowOff>
    </xdr:to>
    <xdr:cxnSp macro="">
      <xdr:nvCxnSpPr>
        <xdr:cNvPr id="636" name="直線コネクタ 635"/>
        <xdr:cNvCxnSpPr/>
      </xdr:nvCxnSpPr>
      <xdr:spPr>
        <a:xfrm flipV="1">
          <a:off x="12814300" y="13149554"/>
          <a:ext cx="889000" cy="11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161876</xdr:rowOff>
    </xdr:from>
    <xdr:ext cx="469744" cy="259045"/>
    <xdr:sp macro="" textlink="">
      <xdr:nvSpPr>
        <xdr:cNvPr id="638" name="テキスト ボックス 637"/>
        <xdr:cNvSpPr txBox="1"/>
      </xdr:nvSpPr>
      <xdr:spPr>
        <a:xfrm>
          <a:off x="13468427" y="1336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115463</xdr:rowOff>
    </xdr:from>
    <xdr:to>
      <xdr:col>18</xdr:col>
      <xdr:colOff>492125</xdr:colOff>
      <xdr:row>78</xdr:row>
      <xdr:rowOff>45613</xdr:rowOff>
    </xdr:to>
    <xdr:sp macro="" textlink="">
      <xdr:nvSpPr>
        <xdr:cNvPr id="639" name="フローチャート : 判断 638"/>
        <xdr:cNvSpPr/>
      </xdr:nvSpPr>
      <xdr:spPr>
        <a:xfrm>
          <a:off x="12763500" y="133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36740</xdr:rowOff>
    </xdr:from>
    <xdr:ext cx="469744" cy="259045"/>
    <xdr:sp macro="" textlink="">
      <xdr:nvSpPr>
        <xdr:cNvPr id="640" name="テキスト ボックス 639"/>
        <xdr:cNvSpPr txBox="1"/>
      </xdr:nvSpPr>
      <xdr:spPr>
        <a:xfrm>
          <a:off x="12579427" y="1340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249299" cy="259045"/>
    <xdr:sp macro="" textlink="">
      <xdr:nvSpPr>
        <xdr:cNvPr id="647" name="災害復旧費該当値テキスト"/>
        <xdr:cNvSpPr txBox="1"/>
      </xdr:nvSpPr>
      <xdr:spPr>
        <a:xfrm>
          <a:off x="16370300" y="13420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88489</xdr:rowOff>
    </xdr:from>
    <xdr:to>
      <xdr:col>22</xdr:col>
      <xdr:colOff>415925</xdr:colOff>
      <xdr:row>79</xdr:row>
      <xdr:rowOff>18639</xdr:rowOff>
    </xdr:to>
    <xdr:sp macro="" textlink="">
      <xdr:nvSpPr>
        <xdr:cNvPr id="648" name="円/楕円 647"/>
        <xdr:cNvSpPr/>
      </xdr:nvSpPr>
      <xdr:spPr>
        <a:xfrm>
          <a:off x="15430500" y="134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9766</xdr:rowOff>
    </xdr:from>
    <xdr:ext cx="249299" cy="259045"/>
    <xdr:sp macro="" textlink="">
      <xdr:nvSpPr>
        <xdr:cNvPr id="649" name="テキスト ボックス 648"/>
        <xdr:cNvSpPr txBox="1"/>
      </xdr:nvSpPr>
      <xdr:spPr>
        <a:xfrm>
          <a:off x="15356649" y="13554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25395</xdr:rowOff>
    </xdr:from>
    <xdr:to>
      <xdr:col>21</xdr:col>
      <xdr:colOff>212725</xdr:colOff>
      <xdr:row>78</xdr:row>
      <xdr:rowOff>126995</xdr:rowOff>
    </xdr:to>
    <xdr:sp macro="" textlink="">
      <xdr:nvSpPr>
        <xdr:cNvPr id="650" name="円/楕円 649"/>
        <xdr:cNvSpPr/>
      </xdr:nvSpPr>
      <xdr:spPr>
        <a:xfrm>
          <a:off x="14541500" y="133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118122</xdr:rowOff>
    </xdr:from>
    <xdr:ext cx="469744" cy="259045"/>
    <xdr:sp macro="" textlink="">
      <xdr:nvSpPr>
        <xdr:cNvPr id="651" name="テキスト ボックス 650"/>
        <xdr:cNvSpPr txBox="1"/>
      </xdr:nvSpPr>
      <xdr:spPr>
        <a:xfrm>
          <a:off x="14357427" y="1349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68554</xdr:rowOff>
    </xdr:from>
    <xdr:to>
      <xdr:col>20</xdr:col>
      <xdr:colOff>9525</xdr:colOff>
      <xdr:row>76</xdr:row>
      <xdr:rowOff>170154</xdr:rowOff>
    </xdr:to>
    <xdr:sp macro="" textlink="">
      <xdr:nvSpPr>
        <xdr:cNvPr id="652" name="円/楕円 651"/>
        <xdr:cNvSpPr/>
      </xdr:nvSpPr>
      <xdr:spPr>
        <a:xfrm>
          <a:off x="13652500" y="1309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15232</xdr:rowOff>
    </xdr:from>
    <xdr:ext cx="469744" cy="259045"/>
    <xdr:sp macro="" textlink="">
      <xdr:nvSpPr>
        <xdr:cNvPr id="653" name="テキスト ボックス 652"/>
        <xdr:cNvSpPr txBox="1"/>
      </xdr:nvSpPr>
      <xdr:spPr>
        <a:xfrm>
          <a:off x="13468427" y="1287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15291</xdr:rowOff>
    </xdr:from>
    <xdr:to>
      <xdr:col>18</xdr:col>
      <xdr:colOff>492125</xdr:colOff>
      <xdr:row>77</xdr:row>
      <xdr:rowOff>116891</xdr:rowOff>
    </xdr:to>
    <xdr:sp macro="" textlink="">
      <xdr:nvSpPr>
        <xdr:cNvPr id="654" name="円/楕円 653"/>
        <xdr:cNvSpPr/>
      </xdr:nvSpPr>
      <xdr:spPr>
        <a:xfrm>
          <a:off x="12763500" y="132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133418</xdr:rowOff>
    </xdr:from>
    <xdr:ext cx="469744" cy="259045"/>
    <xdr:sp macro="" textlink="">
      <xdr:nvSpPr>
        <xdr:cNvPr id="655" name="テキスト ボックス 654"/>
        <xdr:cNvSpPr txBox="1"/>
      </xdr:nvSpPr>
      <xdr:spPr>
        <a:xfrm>
          <a:off x="12579427" y="1299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59,942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135099</xdr:rowOff>
    </xdr:from>
    <xdr:to>
      <xdr:col>23</xdr:col>
      <xdr:colOff>517525</xdr:colOff>
      <xdr:row>97</xdr:row>
      <xdr:rowOff>154160</xdr:rowOff>
    </xdr:to>
    <xdr:cxnSp macro="">
      <xdr:nvCxnSpPr>
        <xdr:cNvPr id="688" name="直線コネクタ 687"/>
        <xdr:cNvCxnSpPr/>
      </xdr:nvCxnSpPr>
      <xdr:spPr>
        <a:xfrm flipV="1">
          <a:off x="15481300" y="16765749"/>
          <a:ext cx="838200" cy="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89" name="公債費平均値テキスト"/>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154160</xdr:rowOff>
    </xdr:from>
    <xdr:to>
      <xdr:col>22</xdr:col>
      <xdr:colOff>365125</xdr:colOff>
      <xdr:row>97</xdr:row>
      <xdr:rowOff>157716</xdr:rowOff>
    </xdr:to>
    <xdr:cxnSp macro="">
      <xdr:nvCxnSpPr>
        <xdr:cNvPr id="691" name="直線コネクタ 690"/>
        <xdr:cNvCxnSpPr/>
      </xdr:nvCxnSpPr>
      <xdr:spPr>
        <a:xfrm flipV="1">
          <a:off x="14592300" y="16784810"/>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49993</xdr:rowOff>
    </xdr:from>
    <xdr:ext cx="534377" cy="259045"/>
    <xdr:sp macro="" textlink="">
      <xdr:nvSpPr>
        <xdr:cNvPr id="693" name="テキスト ボックス 692"/>
        <xdr:cNvSpPr txBox="1"/>
      </xdr:nvSpPr>
      <xdr:spPr>
        <a:xfrm>
          <a:off x="15214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157716</xdr:rowOff>
    </xdr:from>
    <xdr:to>
      <xdr:col>21</xdr:col>
      <xdr:colOff>161925</xdr:colOff>
      <xdr:row>97</xdr:row>
      <xdr:rowOff>162288</xdr:rowOff>
    </xdr:to>
    <xdr:cxnSp macro="">
      <xdr:nvCxnSpPr>
        <xdr:cNvPr id="694" name="直線コネクタ 693"/>
        <xdr:cNvCxnSpPr/>
      </xdr:nvCxnSpPr>
      <xdr:spPr>
        <a:xfrm flipV="1">
          <a:off x="13703300" y="167883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158789</xdr:rowOff>
    </xdr:from>
    <xdr:to>
      <xdr:col>19</xdr:col>
      <xdr:colOff>644525</xdr:colOff>
      <xdr:row>97</xdr:row>
      <xdr:rowOff>162288</xdr:rowOff>
    </xdr:to>
    <xdr:cxnSp macro="">
      <xdr:nvCxnSpPr>
        <xdr:cNvPr id="697" name="直線コネクタ 696"/>
        <xdr:cNvCxnSpPr/>
      </xdr:nvCxnSpPr>
      <xdr:spPr>
        <a:xfrm>
          <a:off x="12814300" y="16789439"/>
          <a:ext cx="889000" cy="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87257</xdr:rowOff>
    </xdr:from>
    <xdr:to>
      <xdr:col>18</xdr:col>
      <xdr:colOff>492125</xdr:colOff>
      <xdr:row>97</xdr:row>
      <xdr:rowOff>17407</xdr:rowOff>
    </xdr:to>
    <xdr:sp macro="" textlink="">
      <xdr:nvSpPr>
        <xdr:cNvPr id="700" name="フローチャート : 判断 699"/>
        <xdr:cNvSpPr/>
      </xdr:nvSpPr>
      <xdr:spPr>
        <a:xfrm>
          <a:off x="12763500" y="165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33934</xdr:rowOff>
    </xdr:from>
    <xdr:ext cx="534377" cy="259045"/>
    <xdr:sp macro="" textlink="">
      <xdr:nvSpPr>
        <xdr:cNvPr id="701" name="テキスト ボックス 700"/>
        <xdr:cNvSpPr txBox="1"/>
      </xdr:nvSpPr>
      <xdr:spPr>
        <a:xfrm>
          <a:off x="12547111" y="163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84299</xdr:rowOff>
    </xdr:from>
    <xdr:to>
      <xdr:col>23</xdr:col>
      <xdr:colOff>568325</xdr:colOff>
      <xdr:row>98</xdr:row>
      <xdr:rowOff>14449</xdr:rowOff>
    </xdr:to>
    <xdr:sp macro="" textlink="">
      <xdr:nvSpPr>
        <xdr:cNvPr id="707" name="円/楕円 706"/>
        <xdr:cNvSpPr/>
      </xdr:nvSpPr>
      <xdr:spPr>
        <a:xfrm>
          <a:off x="16268700" y="167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62726</xdr:rowOff>
    </xdr:from>
    <xdr:ext cx="534377" cy="259045"/>
    <xdr:sp macro="" textlink="">
      <xdr:nvSpPr>
        <xdr:cNvPr id="708" name="公債費該当値テキスト"/>
        <xdr:cNvSpPr txBox="1"/>
      </xdr:nvSpPr>
      <xdr:spPr>
        <a:xfrm>
          <a:off x="16370300" y="1669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24,322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103360</xdr:rowOff>
    </xdr:from>
    <xdr:to>
      <xdr:col>22</xdr:col>
      <xdr:colOff>415925</xdr:colOff>
      <xdr:row>98</xdr:row>
      <xdr:rowOff>33510</xdr:rowOff>
    </xdr:to>
    <xdr:sp macro="" textlink="">
      <xdr:nvSpPr>
        <xdr:cNvPr id="709" name="円/楕円 708"/>
        <xdr:cNvSpPr/>
      </xdr:nvSpPr>
      <xdr:spPr>
        <a:xfrm>
          <a:off x="15430500" y="167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24637</xdr:rowOff>
    </xdr:from>
    <xdr:ext cx="534377" cy="259045"/>
    <xdr:sp macro="" textlink="">
      <xdr:nvSpPr>
        <xdr:cNvPr id="710" name="テキスト ボックス 709"/>
        <xdr:cNvSpPr txBox="1"/>
      </xdr:nvSpPr>
      <xdr:spPr>
        <a:xfrm>
          <a:off x="15214111" y="1682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22,988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106916</xdr:rowOff>
    </xdr:from>
    <xdr:to>
      <xdr:col>21</xdr:col>
      <xdr:colOff>212725</xdr:colOff>
      <xdr:row>98</xdr:row>
      <xdr:rowOff>37066</xdr:rowOff>
    </xdr:to>
    <xdr:sp macro="" textlink="">
      <xdr:nvSpPr>
        <xdr:cNvPr id="711" name="円/楕円 710"/>
        <xdr:cNvSpPr/>
      </xdr:nvSpPr>
      <xdr:spPr>
        <a:xfrm>
          <a:off x="14541500" y="167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28193</xdr:rowOff>
    </xdr:from>
    <xdr:ext cx="534377" cy="259045"/>
    <xdr:sp macro="" textlink="">
      <xdr:nvSpPr>
        <xdr:cNvPr id="712" name="テキスト ボックス 711"/>
        <xdr:cNvSpPr txBox="1"/>
      </xdr:nvSpPr>
      <xdr:spPr>
        <a:xfrm>
          <a:off x="14325111" y="1683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22,739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111488</xdr:rowOff>
    </xdr:from>
    <xdr:to>
      <xdr:col>20</xdr:col>
      <xdr:colOff>9525</xdr:colOff>
      <xdr:row>98</xdr:row>
      <xdr:rowOff>41638</xdr:rowOff>
    </xdr:to>
    <xdr:sp macro="" textlink="">
      <xdr:nvSpPr>
        <xdr:cNvPr id="713" name="円/楕円 712"/>
        <xdr:cNvSpPr/>
      </xdr:nvSpPr>
      <xdr:spPr>
        <a:xfrm>
          <a:off x="13652500" y="167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32765</xdr:rowOff>
    </xdr:from>
    <xdr:ext cx="534377" cy="259045"/>
    <xdr:sp macro="" textlink="">
      <xdr:nvSpPr>
        <xdr:cNvPr id="714" name="テキスト ボックス 713"/>
        <xdr:cNvSpPr txBox="1"/>
      </xdr:nvSpPr>
      <xdr:spPr>
        <a:xfrm>
          <a:off x="13436111" y="168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107989</xdr:rowOff>
    </xdr:from>
    <xdr:to>
      <xdr:col>18</xdr:col>
      <xdr:colOff>492125</xdr:colOff>
      <xdr:row>98</xdr:row>
      <xdr:rowOff>38139</xdr:rowOff>
    </xdr:to>
    <xdr:sp macro="" textlink="">
      <xdr:nvSpPr>
        <xdr:cNvPr id="715" name="円/楕円 714"/>
        <xdr:cNvSpPr/>
      </xdr:nvSpPr>
      <xdr:spPr>
        <a:xfrm>
          <a:off x="12763500" y="1673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29266</xdr:rowOff>
    </xdr:from>
    <xdr:ext cx="534377" cy="259045"/>
    <xdr:sp macro="" textlink="">
      <xdr:nvSpPr>
        <xdr:cNvPr id="716" name="テキスト ボックス 715"/>
        <xdr:cNvSpPr txBox="1"/>
      </xdr:nvSpPr>
      <xdr:spPr>
        <a:xfrm>
          <a:off x="12547111" y="1683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57" name="フローチャート : 判断 75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58" name="テキスト ボックス 75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決算全体を見ると、議会費、消防費、教育費及び公債費が類似団体と比べかなり低位なものとなっているが、教育費については今後学校関係施設の整備があることから又公債費についても２８年度までに整備された大型施設の起債が据置期間をおいて発生し、その増加が見込まれる。</a:t>
          </a:r>
          <a:endParaRPr lang="ja-JP" altLang="ja-JP" sz="1400">
            <a:effectLst/>
          </a:endParaRPr>
        </a:p>
        <a:p>
          <a:r>
            <a:rPr kumimoji="1" lang="ja-JP" altLang="ja-JP" sz="1100">
              <a:solidFill>
                <a:schemeClr val="dk1"/>
              </a:solidFill>
              <a:effectLst/>
              <a:latin typeface="+mn-lt"/>
              <a:ea typeface="+mn-ea"/>
              <a:cs typeface="+mn-cs"/>
            </a:rPr>
            <a:t>労働費、農林水産費、商工費及び土木費は、類似団体とほぼ同様の経費であり、その経年変化についても同様となっているが、その中にあって一番のウエイトを持つ土木費は、補助事業を除く</a:t>
          </a:r>
          <a:r>
            <a:rPr kumimoji="1" lang="ja-JP" altLang="ja-JP" sz="1100">
              <a:solidFill>
                <a:sysClr val="windowText" lastClr="000000"/>
              </a:solidFill>
              <a:effectLst/>
              <a:latin typeface="+mn-lt"/>
              <a:ea typeface="+mn-ea"/>
              <a:cs typeface="+mn-cs"/>
            </a:rPr>
            <a:t>と公共下水道負担金・補助金が３億２千万円を超えている。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目的別費用の中で民生費が、住民一人あたり</a:t>
          </a:r>
          <a:r>
            <a:rPr kumimoji="1" lang="en-US" altLang="ja-JP" sz="1100">
              <a:solidFill>
                <a:schemeClr val="dk1"/>
              </a:solidFill>
              <a:effectLst/>
              <a:latin typeface="+mn-lt"/>
              <a:ea typeface="+mn-ea"/>
              <a:cs typeface="+mn-cs"/>
            </a:rPr>
            <a:t>128,842</a:t>
          </a:r>
          <a:r>
            <a:rPr kumimoji="1" lang="ja-JP" altLang="ja-JP" sz="1100">
              <a:solidFill>
                <a:schemeClr val="dk1"/>
              </a:solidFill>
              <a:effectLst/>
              <a:latin typeface="+mn-lt"/>
              <a:ea typeface="+mn-ea"/>
              <a:cs typeface="+mn-cs"/>
            </a:rPr>
            <a:t>円もっとの高い経費となっている。決算額でみると、</a:t>
          </a:r>
          <a:r>
            <a:rPr kumimoji="1" lang="ja-JP" altLang="en-US" sz="1100">
              <a:solidFill>
                <a:schemeClr val="dk1"/>
              </a:solidFill>
              <a:effectLst/>
              <a:latin typeface="+mn-lt"/>
              <a:ea typeface="+mn-ea"/>
              <a:cs typeface="+mn-cs"/>
            </a:rPr>
            <a:t>年金生活者等支援臨時給付の増、</a:t>
          </a:r>
          <a:r>
            <a:rPr kumimoji="1" lang="ja-JP" altLang="ja-JP" sz="1100">
              <a:solidFill>
                <a:schemeClr val="dk1"/>
              </a:solidFill>
              <a:effectLst/>
              <a:latin typeface="+mn-lt"/>
              <a:ea typeface="+mn-ea"/>
              <a:cs typeface="+mn-cs"/>
            </a:rPr>
            <a:t>保育所児童運営費委託金などが増加し、今後においても大幅な減少は難しいいことから、他の経費の見直し等を検討していかなければならない。</a:t>
          </a:r>
          <a:endParaRPr lang="ja-JP" altLang="ja-JP" sz="1400">
            <a:effectLst/>
          </a:endParaRPr>
        </a:p>
        <a:p>
          <a:r>
            <a:rPr kumimoji="1" lang="ja-JP" altLang="ja-JP" sz="1100">
              <a:solidFill>
                <a:schemeClr val="dk1"/>
              </a:solidFill>
              <a:effectLst/>
              <a:latin typeface="+mn-lt"/>
              <a:ea typeface="+mn-ea"/>
              <a:cs typeface="+mn-cs"/>
            </a:rPr>
            <a:t>衛生費は、一部事務組合に対しての負担金が今後、組合の公債費も減少へ向かうことから逓減の傾向が見られる。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財政調整金残高については、震災復興特別交付税の増額等により、平成２４年度現在高において増額となったものの、以降は減少して</a:t>
          </a:r>
          <a:r>
            <a:rPr lang="ja-JP" altLang="en-US" sz="1100" b="0" i="0" baseline="0">
              <a:solidFill>
                <a:schemeClr val="dk1"/>
              </a:solidFill>
              <a:effectLst/>
              <a:latin typeface="+mn-lt"/>
              <a:ea typeface="+mn-ea"/>
              <a:cs typeface="+mn-cs"/>
            </a:rPr>
            <a:t>いたが、平成２７年度に取り組み始めた行財政改革による成果が一部にみられたことにより同基金の増加とともに実質単年度収支がプラスに転じた。</a:t>
          </a:r>
          <a:endParaRPr lang="ja-JP" altLang="ja-JP" sz="1400">
            <a:effectLst/>
          </a:endParaRPr>
        </a:p>
        <a:p>
          <a:r>
            <a:rPr lang="ja-JP" altLang="ja-JP" sz="1100" b="0" i="0" baseline="0">
              <a:solidFill>
                <a:schemeClr val="dk1"/>
              </a:solidFill>
              <a:effectLst/>
              <a:latin typeface="+mn-lt"/>
              <a:ea typeface="+mn-ea"/>
              <a:cs typeface="+mn-cs"/>
            </a:rPr>
            <a:t>　今後は、少子高齢化・人口減少社会の進行により本市を含めた国全体の経済規模が縮小し、市税及び地方交付税を含めた一般財源の確保が厳しくなることが予見されるが、</a:t>
          </a:r>
          <a:r>
            <a:rPr lang="ja-JP" altLang="en-US" sz="1100" b="0" i="0" baseline="0">
              <a:solidFill>
                <a:schemeClr val="dk1"/>
              </a:solidFill>
              <a:effectLst/>
              <a:latin typeface="+mn-lt"/>
              <a:ea typeface="+mn-ea"/>
              <a:cs typeface="+mn-cs"/>
            </a:rPr>
            <a:t>行財政改革</a:t>
          </a:r>
          <a:r>
            <a:rPr lang="ja-JP" altLang="ja-JP" sz="1100" b="0" i="0" baseline="0">
              <a:solidFill>
                <a:schemeClr val="dk1"/>
              </a:solidFill>
              <a:effectLst/>
              <a:latin typeface="+mn-lt"/>
              <a:ea typeface="+mn-ea"/>
              <a:cs typeface="+mn-cs"/>
            </a:rPr>
            <a:t>の推進による中期財政計画に掲げる住民一人あたりの財政調整基金の増加を図っていく。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連結実質赤字比率については、全会計において黒字であることから赤字比率はない。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しかしながら、公営企業に対しては基準外繰出しも行われていることから、今後は、一般会計における一般財源の確保が厳しくなっている現状を鑑み、繰出基準に基づいた繰出しを行うことに努め、適正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20530676</v>
      </c>
      <c r="BO4" s="381"/>
      <c r="BP4" s="381"/>
      <c r="BQ4" s="381"/>
      <c r="BR4" s="381"/>
      <c r="BS4" s="381"/>
      <c r="BT4" s="381"/>
      <c r="BU4" s="382"/>
      <c r="BV4" s="380">
        <v>19838264</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2.9</v>
      </c>
      <c r="CU4" s="558"/>
      <c r="CV4" s="558"/>
      <c r="CW4" s="558"/>
      <c r="CX4" s="558"/>
      <c r="CY4" s="558"/>
      <c r="CZ4" s="558"/>
      <c r="DA4" s="559"/>
      <c r="DB4" s="557">
        <v>3.3</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20208598</v>
      </c>
      <c r="BO5" s="386"/>
      <c r="BP5" s="386"/>
      <c r="BQ5" s="386"/>
      <c r="BR5" s="386"/>
      <c r="BS5" s="386"/>
      <c r="BT5" s="386"/>
      <c r="BU5" s="387"/>
      <c r="BV5" s="385">
        <v>19178434</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92.5</v>
      </c>
      <c r="CU5" s="356"/>
      <c r="CV5" s="356"/>
      <c r="CW5" s="356"/>
      <c r="CX5" s="356"/>
      <c r="CY5" s="356"/>
      <c r="CZ5" s="356"/>
      <c r="DA5" s="357"/>
      <c r="DB5" s="355">
        <v>92.2</v>
      </c>
      <c r="DC5" s="356"/>
      <c r="DD5" s="356"/>
      <c r="DE5" s="356"/>
      <c r="DF5" s="356"/>
      <c r="DG5" s="356"/>
      <c r="DH5" s="356"/>
      <c r="DI5" s="357"/>
      <c r="DJ5" s="139"/>
      <c r="DK5" s="139"/>
      <c r="DL5" s="139"/>
      <c r="DM5" s="139"/>
      <c r="DN5" s="139"/>
      <c r="DO5" s="139"/>
    </row>
    <row r="6" spans="1:119" ht="18.75" customHeight="1">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322078</v>
      </c>
      <c r="BO6" s="386"/>
      <c r="BP6" s="386"/>
      <c r="BQ6" s="386"/>
      <c r="BR6" s="386"/>
      <c r="BS6" s="386"/>
      <c r="BT6" s="386"/>
      <c r="BU6" s="387"/>
      <c r="BV6" s="385">
        <v>659830</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98.1</v>
      </c>
      <c r="CU6" s="532"/>
      <c r="CV6" s="532"/>
      <c r="CW6" s="532"/>
      <c r="CX6" s="532"/>
      <c r="CY6" s="532"/>
      <c r="CZ6" s="532"/>
      <c r="DA6" s="533"/>
      <c r="DB6" s="531">
        <v>99.1</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17409</v>
      </c>
      <c r="BO7" s="386"/>
      <c r="BP7" s="386"/>
      <c r="BQ7" s="386"/>
      <c r="BR7" s="386"/>
      <c r="BS7" s="386"/>
      <c r="BT7" s="386"/>
      <c r="BU7" s="387"/>
      <c r="BV7" s="385">
        <v>315720</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10331858</v>
      </c>
      <c r="CU7" s="386"/>
      <c r="CV7" s="386"/>
      <c r="CW7" s="386"/>
      <c r="CX7" s="386"/>
      <c r="CY7" s="386"/>
      <c r="CZ7" s="386"/>
      <c r="DA7" s="387"/>
      <c r="DB7" s="385">
        <v>10327823</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304669</v>
      </c>
      <c r="BO8" s="386"/>
      <c r="BP8" s="386"/>
      <c r="BQ8" s="386"/>
      <c r="BR8" s="386"/>
      <c r="BS8" s="386"/>
      <c r="BT8" s="386"/>
      <c r="BU8" s="387"/>
      <c r="BV8" s="385">
        <v>344110</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0.56999999999999995</v>
      </c>
      <c r="CU8" s="495"/>
      <c r="CV8" s="495"/>
      <c r="CW8" s="495"/>
      <c r="CX8" s="495"/>
      <c r="CY8" s="495"/>
      <c r="CZ8" s="495"/>
      <c r="DA8" s="496"/>
      <c r="DB8" s="494">
        <v>0.56000000000000005</v>
      </c>
      <c r="DC8" s="495"/>
      <c r="DD8" s="495"/>
      <c r="DE8" s="495"/>
      <c r="DF8" s="495"/>
      <c r="DG8" s="495"/>
      <c r="DH8" s="495"/>
      <c r="DI8" s="496"/>
      <c r="DJ8" s="139"/>
      <c r="DK8" s="139"/>
      <c r="DL8" s="139"/>
      <c r="DM8" s="139"/>
      <c r="DN8" s="139"/>
      <c r="DO8" s="139"/>
    </row>
    <row r="9" spans="1:119" ht="18.75" customHeight="1" thickBot="1">
      <c r="A9" s="140"/>
      <c r="B9" s="520" t="s">
        <v>96</v>
      </c>
      <c r="C9" s="521"/>
      <c r="D9" s="521"/>
      <c r="E9" s="521"/>
      <c r="F9" s="521"/>
      <c r="G9" s="521"/>
      <c r="H9" s="521"/>
      <c r="I9" s="521"/>
      <c r="J9" s="521"/>
      <c r="K9" s="448"/>
      <c r="L9" s="522" t="s">
        <v>97</v>
      </c>
      <c r="M9" s="523"/>
      <c r="N9" s="523"/>
      <c r="O9" s="523"/>
      <c r="P9" s="523"/>
      <c r="Q9" s="524"/>
      <c r="R9" s="525">
        <v>55463</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-39441</v>
      </c>
      <c r="BO9" s="386"/>
      <c r="BP9" s="386"/>
      <c r="BQ9" s="386"/>
      <c r="BR9" s="386"/>
      <c r="BS9" s="386"/>
      <c r="BT9" s="386"/>
      <c r="BU9" s="387"/>
      <c r="BV9" s="385">
        <v>-49189</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11.2</v>
      </c>
      <c r="CU9" s="356"/>
      <c r="CV9" s="356"/>
      <c r="CW9" s="356"/>
      <c r="CX9" s="356"/>
      <c r="CY9" s="356"/>
      <c r="CZ9" s="356"/>
      <c r="DA9" s="357"/>
      <c r="DB9" s="355">
        <v>9.9</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102</v>
      </c>
      <c r="M10" s="359"/>
      <c r="N10" s="359"/>
      <c r="O10" s="359"/>
      <c r="P10" s="359"/>
      <c r="Q10" s="360"/>
      <c r="R10" s="361">
        <v>53857</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422014</v>
      </c>
      <c r="BO10" s="386"/>
      <c r="BP10" s="386"/>
      <c r="BQ10" s="386"/>
      <c r="BR10" s="386"/>
      <c r="BS10" s="386"/>
      <c r="BT10" s="386"/>
      <c r="BU10" s="387"/>
      <c r="BV10" s="385">
        <v>580631</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t="s">
        <v>111</v>
      </c>
      <c r="BO11" s="386"/>
      <c r="BP11" s="386"/>
      <c r="BQ11" s="386"/>
      <c r="BR11" s="386"/>
      <c r="BS11" s="386"/>
      <c r="BT11" s="386"/>
      <c r="BU11" s="387"/>
      <c r="BV11" s="385" t="s">
        <v>111</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111</v>
      </c>
      <c r="CU11" s="495"/>
      <c r="CV11" s="495"/>
      <c r="CW11" s="495"/>
      <c r="CX11" s="495"/>
      <c r="CY11" s="495"/>
      <c r="CZ11" s="495"/>
      <c r="DA11" s="496"/>
      <c r="DB11" s="494" t="s">
        <v>111</v>
      </c>
      <c r="DC11" s="495"/>
      <c r="DD11" s="495"/>
      <c r="DE11" s="495"/>
      <c r="DF11" s="495"/>
      <c r="DG11" s="495"/>
      <c r="DH11" s="495"/>
      <c r="DI11" s="496"/>
      <c r="DJ11" s="139"/>
      <c r="DK11" s="139"/>
      <c r="DL11" s="139"/>
      <c r="DM11" s="139"/>
      <c r="DN11" s="139"/>
      <c r="DO11" s="139"/>
    </row>
    <row r="12" spans="1:119" ht="18.75" customHeight="1">
      <c r="A12" s="140"/>
      <c r="B12" s="497" t="s">
        <v>113</v>
      </c>
      <c r="C12" s="498"/>
      <c r="D12" s="498"/>
      <c r="E12" s="498"/>
      <c r="F12" s="498"/>
      <c r="G12" s="498"/>
      <c r="H12" s="498"/>
      <c r="I12" s="498"/>
      <c r="J12" s="498"/>
      <c r="K12" s="499"/>
      <c r="L12" s="506" t="s">
        <v>114</v>
      </c>
      <c r="M12" s="507"/>
      <c r="N12" s="507"/>
      <c r="O12" s="507"/>
      <c r="P12" s="507"/>
      <c r="Q12" s="508"/>
      <c r="R12" s="509">
        <v>55246</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v>335897</v>
      </c>
      <c r="BO12" s="386"/>
      <c r="BP12" s="386"/>
      <c r="BQ12" s="386"/>
      <c r="BR12" s="386"/>
      <c r="BS12" s="386"/>
      <c r="BT12" s="386"/>
      <c r="BU12" s="387"/>
      <c r="BV12" s="385">
        <v>571021</v>
      </c>
      <c r="BW12" s="386"/>
      <c r="BX12" s="386"/>
      <c r="BY12" s="386"/>
      <c r="BZ12" s="386"/>
      <c r="CA12" s="386"/>
      <c r="CB12" s="386"/>
      <c r="CC12" s="387"/>
      <c r="CD12" s="394" t="s">
        <v>120</v>
      </c>
      <c r="CE12" s="395"/>
      <c r="CF12" s="395"/>
      <c r="CG12" s="395"/>
      <c r="CH12" s="395"/>
      <c r="CI12" s="395"/>
      <c r="CJ12" s="395"/>
      <c r="CK12" s="395"/>
      <c r="CL12" s="395"/>
      <c r="CM12" s="395"/>
      <c r="CN12" s="395"/>
      <c r="CO12" s="395"/>
      <c r="CP12" s="395"/>
      <c r="CQ12" s="395"/>
      <c r="CR12" s="395"/>
      <c r="CS12" s="396"/>
      <c r="CT12" s="494" t="s">
        <v>121</v>
      </c>
      <c r="CU12" s="495"/>
      <c r="CV12" s="495"/>
      <c r="CW12" s="495"/>
      <c r="CX12" s="495"/>
      <c r="CY12" s="495"/>
      <c r="CZ12" s="495"/>
      <c r="DA12" s="496"/>
      <c r="DB12" s="494" t="s">
        <v>121</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122</v>
      </c>
      <c r="N13" s="484"/>
      <c r="O13" s="484"/>
      <c r="P13" s="484"/>
      <c r="Q13" s="485"/>
      <c r="R13" s="486">
        <v>55110</v>
      </c>
      <c r="S13" s="487"/>
      <c r="T13" s="487"/>
      <c r="U13" s="487"/>
      <c r="V13" s="488"/>
      <c r="W13" s="474" t="s">
        <v>123</v>
      </c>
      <c r="X13" s="398"/>
      <c r="Y13" s="398"/>
      <c r="Z13" s="398"/>
      <c r="AA13" s="398"/>
      <c r="AB13" s="399"/>
      <c r="AC13" s="361">
        <v>1399</v>
      </c>
      <c r="AD13" s="362"/>
      <c r="AE13" s="362"/>
      <c r="AF13" s="362"/>
      <c r="AG13" s="363"/>
      <c r="AH13" s="361">
        <v>1374</v>
      </c>
      <c r="AI13" s="362"/>
      <c r="AJ13" s="362"/>
      <c r="AK13" s="362"/>
      <c r="AL13" s="364"/>
      <c r="AM13" s="454" t="s">
        <v>124</v>
      </c>
      <c r="AN13" s="359"/>
      <c r="AO13" s="359"/>
      <c r="AP13" s="359"/>
      <c r="AQ13" s="359"/>
      <c r="AR13" s="359"/>
      <c r="AS13" s="359"/>
      <c r="AT13" s="360"/>
      <c r="AU13" s="442" t="s">
        <v>118</v>
      </c>
      <c r="AV13" s="443"/>
      <c r="AW13" s="443"/>
      <c r="AX13" s="443"/>
      <c r="AY13" s="365" t="s">
        <v>125</v>
      </c>
      <c r="AZ13" s="366"/>
      <c r="BA13" s="366"/>
      <c r="BB13" s="366"/>
      <c r="BC13" s="366"/>
      <c r="BD13" s="366"/>
      <c r="BE13" s="366"/>
      <c r="BF13" s="366"/>
      <c r="BG13" s="366"/>
      <c r="BH13" s="366"/>
      <c r="BI13" s="366"/>
      <c r="BJ13" s="366"/>
      <c r="BK13" s="366"/>
      <c r="BL13" s="366"/>
      <c r="BM13" s="367"/>
      <c r="BN13" s="385">
        <v>46676</v>
      </c>
      <c r="BO13" s="386"/>
      <c r="BP13" s="386"/>
      <c r="BQ13" s="386"/>
      <c r="BR13" s="386"/>
      <c r="BS13" s="386"/>
      <c r="BT13" s="386"/>
      <c r="BU13" s="387"/>
      <c r="BV13" s="385">
        <v>-39579</v>
      </c>
      <c r="BW13" s="386"/>
      <c r="BX13" s="386"/>
      <c r="BY13" s="386"/>
      <c r="BZ13" s="386"/>
      <c r="CA13" s="386"/>
      <c r="CB13" s="386"/>
      <c r="CC13" s="387"/>
      <c r="CD13" s="394" t="s">
        <v>126</v>
      </c>
      <c r="CE13" s="395"/>
      <c r="CF13" s="395"/>
      <c r="CG13" s="395"/>
      <c r="CH13" s="395"/>
      <c r="CI13" s="395"/>
      <c r="CJ13" s="395"/>
      <c r="CK13" s="395"/>
      <c r="CL13" s="395"/>
      <c r="CM13" s="395"/>
      <c r="CN13" s="395"/>
      <c r="CO13" s="395"/>
      <c r="CP13" s="395"/>
      <c r="CQ13" s="395"/>
      <c r="CR13" s="395"/>
      <c r="CS13" s="396"/>
      <c r="CT13" s="355">
        <v>7.5</v>
      </c>
      <c r="CU13" s="356"/>
      <c r="CV13" s="356"/>
      <c r="CW13" s="356"/>
      <c r="CX13" s="356"/>
      <c r="CY13" s="356"/>
      <c r="CZ13" s="356"/>
      <c r="DA13" s="357"/>
      <c r="DB13" s="355">
        <v>6.9</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127</v>
      </c>
      <c r="M14" s="515"/>
      <c r="N14" s="515"/>
      <c r="O14" s="515"/>
      <c r="P14" s="515"/>
      <c r="Q14" s="516"/>
      <c r="R14" s="486">
        <v>55156</v>
      </c>
      <c r="S14" s="487"/>
      <c r="T14" s="487"/>
      <c r="U14" s="487"/>
      <c r="V14" s="488"/>
      <c r="W14" s="489"/>
      <c r="X14" s="401"/>
      <c r="Y14" s="401"/>
      <c r="Z14" s="401"/>
      <c r="AA14" s="401"/>
      <c r="AB14" s="402"/>
      <c r="AC14" s="479">
        <v>5.0999999999999996</v>
      </c>
      <c r="AD14" s="480"/>
      <c r="AE14" s="480"/>
      <c r="AF14" s="480"/>
      <c r="AG14" s="481"/>
      <c r="AH14" s="479">
        <v>5.3</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128</v>
      </c>
      <c r="CE14" s="392"/>
      <c r="CF14" s="392"/>
      <c r="CG14" s="392"/>
      <c r="CH14" s="392"/>
      <c r="CI14" s="392"/>
      <c r="CJ14" s="392"/>
      <c r="CK14" s="392"/>
      <c r="CL14" s="392"/>
      <c r="CM14" s="392"/>
      <c r="CN14" s="392"/>
      <c r="CO14" s="392"/>
      <c r="CP14" s="392"/>
      <c r="CQ14" s="392"/>
      <c r="CR14" s="392"/>
      <c r="CS14" s="393"/>
      <c r="CT14" s="490">
        <v>71.8</v>
      </c>
      <c r="CU14" s="458"/>
      <c r="CV14" s="458"/>
      <c r="CW14" s="458"/>
      <c r="CX14" s="458"/>
      <c r="CY14" s="458"/>
      <c r="CZ14" s="458"/>
      <c r="DA14" s="459"/>
      <c r="DB14" s="490">
        <v>60</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122</v>
      </c>
      <c r="N15" s="484"/>
      <c r="O15" s="484"/>
      <c r="P15" s="484"/>
      <c r="Q15" s="485"/>
      <c r="R15" s="486">
        <v>55032</v>
      </c>
      <c r="S15" s="487"/>
      <c r="T15" s="487"/>
      <c r="U15" s="487"/>
      <c r="V15" s="488"/>
      <c r="W15" s="474" t="s">
        <v>129</v>
      </c>
      <c r="X15" s="398"/>
      <c r="Y15" s="398"/>
      <c r="Z15" s="398"/>
      <c r="AA15" s="398"/>
      <c r="AB15" s="399"/>
      <c r="AC15" s="361">
        <v>6100</v>
      </c>
      <c r="AD15" s="362"/>
      <c r="AE15" s="362"/>
      <c r="AF15" s="362"/>
      <c r="AG15" s="363"/>
      <c r="AH15" s="361">
        <v>5683</v>
      </c>
      <c r="AI15" s="362"/>
      <c r="AJ15" s="362"/>
      <c r="AK15" s="362"/>
      <c r="AL15" s="364"/>
      <c r="AM15" s="454"/>
      <c r="AN15" s="359"/>
      <c r="AO15" s="359"/>
      <c r="AP15" s="359"/>
      <c r="AQ15" s="359"/>
      <c r="AR15" s="359"/>
      <c r="AS15" s="359"/>
      <c r="AT15" s="360"/>
      <c r="AU15" s="442"/>
      <c r="AV15" s="443"/>
      <c r="AW15" s="443"/>
      <c r="AX15" s="443"/>
      <c r="AY15" s="377" t="s">
        <v>130</v>
      </c>
      <c r="AZ15" s="378"/>
      <c r="BA15" s="378"/>
      <c r="BB15" s="378"/>
      <c r="BC15" s="378"/>
      <c r="BD15" s="378"/>
      <c r="BE15" s="378"/>
      <c r="BF15" s="378"/>
      <c r="BG15" s="378"/>
      <c r="BH15" s="378"/>
      <c r="BI15" s="378"/>
      <c r="BJ15" s="378"/>
      <c r="BK15" s="378"/>
      <c r="BL15" s="378"/>
      <c r="BM15" s="379"/>
      <c r="BN15" s="380">
        <v>4913869</v>
      </c>
      <c r="BO15" s="381"/>
      <c r="BP15" s="381"/>
      <c r="BQ15" s="381"/>
      <c r="BR15" s="381"/>
      <c r="BS15" s="381"/>
      <c r="BT15" s="381"/>
      <c r="BU15" s="382"/>
      <c r="BV15" s="380">
        <v>4750866</v>
      </c>
      <c r="BW15" s="381"/>
      <c r="BX15" s="381"/>
      <c r="BY15" s="381"/>
      <c r="BZ15" s="381"/>
      <c r="CA15" s="381"/>
      <c r="CB15" s="381"/>
      <c r="CC15" s="382"/>
      <c r="CD15" s="491" t="s">
        <v>131</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132</v>
      </c>
      <c r="M16" s="477"/>
      <c r="N16" s="477"/>
      <c r="O16" s="477"/>
      <c r="P16" s="477"/>
      <c r="Q16" s="478"/>
      <c r="R16" s="471" t="s">
        <v>133</v>
      </c>
      <c r="S16" s="472"/>
      <c r="T16" s="472"/>
      <c r="U16" s="472"/>
      <c r="V16" s="473"/>
      <c r="W16" s="489"/>
      <c r="X16" s="401"/>
      <c r="Y16" s="401"/>
      <c r="Z16" s="401"/>
      <c r="AA16" s="401"/>
      <c r="AB16" s="402"/>
      <c r="AC16" s="479">
        <v>22.4</v>
      </c>
      <c r="AD16" s="480"/>
      <c r="AE16" s="480"/>
      <c r="AF16" s="480"/>
      <c r="AG16" s="481"/>
      <c r="AH16" s="479">
        <v>21.8</v>
      </c>
      <c r="AI16" s="480"/>
      <c r="AJ16" s="480"/>
      <c r="AK16" s="480"/>
      <c r="AL16" s="482"/>
      <c r="AM16" s="454"/>
      <c r="AN16" s="359"/>
      <c r="AO16" s="359"/>
      <c r="AP16" s="359"/>
      <c r="AQ16" s="359"/>
      <c r="AR16" s="359"/>
      <c r="AS16" s="359"/>
      <c r="AT16" s="360"/>
      <c r="AU16" s="442"/>
      <c r="AV16" s="443"/>
      <c r="AW16" s="443"/>
      <c r="AX16" s="443"/>
      <c r="AY16" s="365" t="s">
        <v>134</v>
      </c>
      <c r="AZ16" s="366"/>
      <c r="BA16" s="366"/>
      <c r="BB16" s="366"/>
      <c r="BC16" s="366"/>
      <c r="BD16" s="366"/>
      <c r="BE16" s="366"/>
      <c r="BF16" s="366"/>
      <c r="BG16" s="366"/>
      <c r="BH16" s="366"/>
      <c r="BI16" s="366"/>
      <c r="BJ16" s="366"/>
      <c r="BK16" s="366"/>
      <c r="BL16" s="366"/>
      <c r="BM16" s="367"/>
      <c r="BN16" s="385">
        <v>8495994</v>
      </c>
      <c r="BO16" s="386"/>
      <c r="BP16" s="386"/>
      <c r="BQ16" s="386"/>
      <c r="BR16" s="386"/>
      <c r="BS16" s="386"/>
      <c r="BT16" s="386"/>
      <c r="BU16" s="387"/>
      <c r="BV16" s="385">
        <v>8371745</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135</v>
      </c>
      <c r="N17" s="469"/>
      <c r="O17" s="469"/>
      <c r="P17" s="469"/>
      <c r="Q17" s="470"/>
      <c r="R17" s="471" t="s">
        <v>136</v>
      </c>
      <c r="S17" s="472"/>
      <c r="T17" s="472"/>
      <c r="U17" s="472"/>
      <c r="V17" s="473"/>
      <c r="W17" s="474" t="s">
        <v>137</v>
      </c>
      <c r="X17" s="398"/>
      <c r="Y17" s="398"/>
      <c r="Z17" s="398"/>
      <c r="AA17" s="398"/>
      <c r="AB17" s="399"/>
      <c r="AC17" s="361">
        <v>19792</v>
      </c>
      <c r="AD17" s="362"/>
      <c r="AE17" s="362"/>
      <c r="AF17" s="362"/>
      <c r="AG17" s="363"/>
      <c r="AH17" s="361">
        <v>19067</v>
      </c>
      <c r="AI17" s="362"/>
      <c r="AJ17" s="362"/>
      <c r="AK17" s="362"/>
      <c r="AL17" s="364"/>
      <c r="AM17" s="454"/>
      <c r="AN17" s="359"/>
      <c r="AO17" s="359"/>
      <c r="AP17" s="359"/>
      <c r="AQ17" s="359"/>
      <c r="AR17" s="359"/>
      <c r="AS17" s="359"/>
      <c r="AT17" s="360"/>
      <c r="AU17" s="442"/>
      <c r="AV17" s="443"/>
      <c r="AW17" s="443"/>
      <c r="AX17" s="443"/>
      <c r="AY17" s="365" t="s">
        <v>138</v>
      </c>
      <c r="AZ17" s="366"/>
      <c r="BA17" s="366"/>
      <c r="BB17" s="366"/>
      <c r="BC17" s="366"/>
      <c r="BD17" s="366"/>
      <c r="BE17" s="366"/>
      <c r="BF17" s="366"/>
      <c r="BG17" s="366"/>
      <c r="BH17" s="366"/>
      <c r="BI17" s="366"/>
      <c r="BJ17" s="366"/>
      <c r="BK17" s="366"/>
      <c r="BL17" s="366"/>
      <c r="BM17" s="367"/>
      <c r="BN17" s="385">
        <v>6156908</v>
      </c>
      <c r="BO17" s="386"/>
      <c r="BP17" s="386"/>
      <c r="BQ17" s="386"/>
      <c r="BR17" s="386"/>
      <c r="BS17" s="386"/>
      <c r="BT17" s="386"/>
      <c r="BU17" s="387"/>
      <c r="BV17" s="385">
        <v>5950724</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139</v>
      </c>
      <c r="C18" s="448"/>
      <c r="D18" s="448"/>
      <c r="E18" s="449"/>
      <c r="F18" s="449"/>
      <c r="G18" s="449"/>
      <c r="H18" s="449"/>
      <c r="I18" s="449"/>
      <c r="J18" s="449"/>
      <c r="K18" s="449"/>
      <c r="L18" s="450">
        <v>182.46</v>
      </c>
      <c r="M18" s="450"/>
      <c r="N18" s="450"/>
      <c r="O18" s="450"/>
      <c r="P18" s="450"/>
      <c r="Q18" s="450"/>
      <c r="R18" s="451"/>
      <c r="S18" s="451"/>
      <c r="T18" s="451"/>
      <c r="U18" s="451"/>
      <c r="V18" s="452"/>
      <c r="W18" s="466"/>
      <c r="X18" s="467"/>
      <c r="Y18" s="467"/>
      <c r="Z18" s="467"/>
      <c r="AA18" s="467"/>
      <c r="AB18" s="475"/>
      <c r="AC18" s="349">
        <v>72.5</v>
      </c>
      <c r="AD18" s="350"/>
      <c r="AE18" s="350"/>
      <c r="AF18" s="350"/>
      <c r="AG18" s="453"/>
      <c r="AH18" s="349">
        <v>73</v>
      </c>
      <c r="AI18" s="350"/>
      <c r="AJ18" s="350"/>
      <c r="AK18" s="350"/>
      <c r="AL18" s="351"/>
      <c r="AM18" s="454"/>
      <c r="AN18" s="359"/>
      <c r="AO18" s="359"/>
      <c r="AP18" s="359"/>
      <c r="AQ18" s="359"/>
      <c r="AR18" s="359"/>
      <c r="AS18" s="359"/>
      <c r="AT18" s="360"/>
      <c r="AU18" s="442"/>
      <c r="AV18" s="443"/>
      <c r="AW18" s="443"/>
      <c r="AX18" s="443"/>
      <c r="AY18" s="365" t="s">
        <v>140</v>
      </c>
      <c r="AZ18" s="366"/>
      <c r="BA18" s="366"/>
      <c r="BB18" s="366"/>
      <c r="BC18" s="366"/>
      <c r="BD18" s="366"/>
      <c r="BE18" s="366"/>
      <c r="BF18" s="366"/>
      <c r="BG18" s="366"/>
      <c r="BH18" s="366"/>
      <c r="BI18" s="366"/>
      <c r="BJ18" s="366"/>
      <c r="BK18" s="366"/>
      <c r="BL18" s="366"/>
      <c r="BM18" s="367"/>
      <c r="BN18" s="385">
        <v>9701715</v>
      </c>
      <c r="BO18" s="386"/>
      <c r="BP18" s="386"/>
      <c r="BQ18" s="386"/>
      <c r="BR18" s="386"/>
      <c r="BS18" s="386"/>
      <c r="BT18" s="386"/>
      <c r="BU18" s="387"/>
      <c r="BV18" s="385">
        <v>9743379</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141</v>
      </c>
      <c r="C19" s="448"/>
      <c r="D19" s="448"/>
      <c r="E19" s="449"/>
      <c r="F19" s="449"/>
      <c r="G19" s="449"/>
      <c r="H19" s="449"/>
      <c r="I19" s="449"/>
      <c r="J19" s="449"/>
      <c r="K19" s="449"/>
      <c r="L19" s="455">
        <v>304</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142</v>
      </c>
      <c r="AZ19" s="366"/>
      <c r="BA19" s="366"/>
      <c r="BB19" s="366"/>
      <c r="BC19" s="366"/>
      <c r="BD19" s="366"/>
      <c r="BE19" s="366"/>
      <c r="BF19" s="366"/>
      <c r="BG19" s="366"/>
      <c r="BH19" s="366"/>
      <c r="BI19" s="366"/>
      <c r="BJ19" s="366"/>
      <c r="BK19" s="366"/>
      <c r="BL19" s="366"/>
      <c r="BM19" s="367"/>
      <c r="BN19" s="385">
        <v>11993629</v>
      </c>
      <c r="BO19" s="386"/>
      <c r="BP19" s="386"/>
      <c r="BQ19" s="386"/>
      <c r="BR19" s="386"/>
      <c r="BS19" s="386"/>
      <c r="BT19" s="386"/>
      <c r="BU19" s="387"/>
      <c r="BV19" s="385">
        <v>12742851</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143</v>
      </c>
      <c r="C20" s="448"/>
      <c r="D20" s="448"/>
      <c r="E20" s="449"/>
      <c r="F20" s="449"/>
      <c r="G20" s="449"/>
      <c r="H20" s="449"/>
      <c r="I20" s="449"/>
      <c r="J20" s="449"/>
      <c r="K20" s="449"/>
      <c r="L20" s="455">
        <v>20787</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144</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145</v>
      </c>
      <c r="C22" s="415"/>
      <c r="D22" s="416"/>
      <c r="E22" s="423" t="s">
        <v>1</v>
      </c>
      <c r="F22" s="398"/>
      <c r="G22" s="398"/>
      <c r="H22" s="398"/>
      <c r="I22" s="398"/>
      <c r="J22" s="398"/>
      <c r="K22" s="399"/>
      <c r="L22" s="423" t="s">
        <v>146</v>
      </c>
      <c r="M22" s="398"/>
      <c r="N22" s="398"/>
      <c r="O22" s="398"/>
      <c r="P22" s="399"/>
      <c r="Q22" s="408" t="s">
        <v>147</v>
      </c>
      <c r="R22" s="409"/>
      <c r="S22" s="409"/>
      <c r="T22" s="409"/>
      <c r="U22" s="409"/>
      <c r="V22" s="424"/>
      <c r="W22" s="426" t="s">
        <v>148</v>
      </c>
      <c r="X22" s="415"/>
      <c r="Y22" s="416"/>
      <c r="Z22" s="423" t="s">
        <v>1</v>
      </c>
      <c r="AA22" s="398"/>
      <c r="AB22" s="398"/>
      <c r="AC22" s="398"/>
      <c r="AD22" s="398"/>
      <c r="AE22" s="398"/>
      <c r="AF22" s="398"/>
      <c r="AG22" s="399"/>
      <c r="AH22" s="397" t="s">
        <v>149</v>
      </c>
      <c r="AI22" s="398"/>
      <c r="AJ22" s="398"/>
      <c r="AK22" s="398"/>
      <c r="AL22" s="399"/>
      <c r="AM22" s="397" t="s">
        <v>150</v>
      </c>
      <c r="AN22" s="403"/>
      <c r="AO22" s="403"/>
      <c r="AP22" s="403"/>
      <c r="AQ22" s="403"/>
      <c r="AR22" s="404"/>
      <c r="AS22" s="408" t="s">
        <v>147</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151</v>
      </c>
      <c r="AZ23" s="378"/>
      <c r="BA23" s="378"/>
      <c r="BB23" s="378"/>
      <c r="BC23" s="378"/>
      <c r="BD23" s="378"/>
      <c r="BE23" s="378"/>
      <c r="BF23" s="378"/>
      <c r="BG23" s="378"/>
      <c r="BH23" s="378"/>
      <c r="BI23" s="378"/>
      <c r="BJ23" s="378"/>
      <c r="BK23" s="378"/>
      <c r="BL23" s="378"/>
      <c r="BM23" s="379"/>
      <c r="BN23" s="385">
        <v>17201715</v>
      </c>
      <c r="BO23" s="386"/>
      <c r="BP23" s="386"/>
      <c r="BQ23" s="386"/>
      <c r="BR23" s="386"/>
      <c r="BS23" s="386"/>
      <c r="BT23" s="386"/>
      <c r="BU23" s="387"/>
      <c r="BV23" s="385">
        <v>15848400</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152</v>
      </c>
      <c r="F24" s="359"/>
      <c r="G24" s="359"/>
      <c r="H24" s="359"/>
      <c r="I24" s="359"/>
      <c r="J24" s="359"/>
      <c r="K24" s="360"/>
      <c r="L24" s="361">
        <v>1</v>
      </c>
      <c r="M24" s="362"/>
      <c r="N24" s="362"/>
      <c r="O24" s="362"/>
      <c r="P24" s="363"/>
      <c r="Q24" s="361">
        <v>6957</v>
      </c>
      <c r="R24" s="362"/>
      <c r="S24" s="362"/>
      <c r="T24" s="362"/>
      <c r="U24" s="362"/>
      <c r="V24" s="363"/>
      <c r="W24" s="427"/>
      <c r="X24" s="418"/>
      <c r="Y24" s="419"/>
      <c r="Z24" s="358" t="s">
        <v>153</v>
      </c>
      <c r="AA24" s="359"/>
      <c r="AB24" s="359"/>
      <c r="AC24" s="359"/>
      <c r="AD24" s="359"/>
      <c r="AE24" s="359"/>
      <c r="AF24" s="359"/>
      <c r="AG24" s="360"/>
      <c r="AH24" s="361">
        <v>262</v>
      </c>
      <c r="AI24" s="362"/>
      <c r="AJ24" s="362"/>
      <c r="AK24" s="362"/>
      <c r="AL24" s="363"/>
      <c r="AM24" s="361">
        <v>798838</v>
      </c>
      <c r="AN24" s="362"/>
      <c r="AO24" s="362"/>
      <c r="AP24" s="362"/>
      <c r="AQ24" s="362"/>
      <c r="AR24" s="363"/>
      <c r="AS24" s="361">
        <v>3049</v>
      </c>
      <c r="AT24" s="362"/>
      <c r="AU24" s="362"/>
      <c r="AV24" s="362"/>
      <c r="AW24" s="362"/>
      <c r="AX24" s="364"/>
      <c r="AY24" s="352" t="s">
        <v>154</v>
      </c>
      <c r="AZ24" s="353"/>
      <c r="BA24" s="353"/>
      <c r="BB24" s="353"/>
      <c r="BC24" s="353"/>
      <c r="BD24" s="353"/>
      <c r="BE24" s="353"/>
      <c r="BF24" s="353"/>
      <c r="BG24" s="353"/>
      <c r="BH24" s="353"/>
      <c r="BI24" s="353"/>
      <c r="BJ24" s="353"/>
      <c r="BK24" s="353"/>
      <c r="BL24" s="353"/>
      <c r="BM24" s="354"/>
      <c r="BN24" s="385">
        <v>14116167</v>
      </c>
      <c r="BO24" s="386"/>
      <c r="BP24" s="386"/>
      <c r="BQ24" s="386"/>
      <c r="BR24" s="386"/>
      <c r="BS24" s="386"/>
      <c r="BT24" s="386"/>
      <c r="BU24" s="387"/>
      <c r="BV24" s="385">
        <v>14300892</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155</v>
      </c>
      <c r="F25" s="359"/>
      <c r="G25" s="359"/>
      <c r="H25" s="359"/>
      <c r="I25" s="359"/>
      <c r="J25" s="359"/>
      <c r="K25" s="360"/>
      <c r="L25" s="361">
        <v>1</v>
      </c>
      <c r="M25" s="362"/>
      <c r="N25" s="362"/>
      <c r="O25" s="362"/>
      <c r="P25" s="363"/>
      <c r="Q25" s="361">
        <v>6023</v>
      </c>
      <c r="R25" s="362"/>
      <c r="S25" s="362"/>
      <c r="T25" s="362"/>
      <c r="U25" s="362"/>
      <c r="V25" s="363"/>
      <c r="W25" s="427"/>
      <c r="X25" s="418"/>
      <c r="Y25" s="419"/>
      <c r="Z25" s="358" t="s">
        <v>156</v>
      </c>
      <c r="AA25" s="359"/>
      <c r="AB25" s="359"/>
      <c r="AC25" s="359"/>
      <c r="AD25" s="359"/>
      <c r="AE25" s="359"/>
      <c r="AF25" s="359"/>
      <c r="AG25" s="360"/>
      <c r="AH25" s="361" t="s">
        <v>121</v>
      </c>
      <c r="AI25" s="362"/>
      <c r="AJ25" s="362"/>
      <c r="AK25" s="362"/>
      <c r="AL25" s="363"/>
      <c r="AM25" s="361" t="s">
        <v>121</v>
      </c>
      <c r="AN25" s="362"/>
      <c r="AO25" s="362"/>
      <c r="AP25" s="362"/>
      <c r="AQ25" s="362"/>
      <c r="AR25" s="363"/>
      <c r="AS25" s="361" t="s">
        <v>121</v>
      </c>
      <c r="AT25" s="362"/>
      <c r="AU25" s="362"/>
      <c r="AV25" s="362"/>
      <c r="AW25" s="362"/>
      <c r="AX25" s="364"/>
      <c r="AY25" s="377" t="s">
        <v>157</v>
      </c>
      <c r="AZ25" s="378"/>
      <c r="BA25" s="378"/>
      <c r="BB25" s="378"/>
      <c r="BC25" s="378"/>
      <c r="BD25" s="378"/>
      <c r="BE25" s="378"/>
      <c r="BF25" s="378"/>
      <c r="BG25" s="378"/>
      <c r="BH25" s="378"/>
      <c r="BI25" s="378"/>
      <c r="BJ25" s="378"/>
      <c r="BK25" s="378"/>
      <c r="BL25" s="378"/>
      <c r="BM25" s="379"/>
      <c r="BN25" s="380">
        <v>2177260</v>
      </c>
      <c r="BO25" s="381"/>
      <c r="BP25" s="381"/>
      <c r="BQ25" s="381"/>
      <c r="BR25" s="381"/>
      <c r="BS25" s="381"/>
      <c r="BT25" s="381"/>
      <c r="BU25" s="382"/>
      <c r="BV25" s="380">
        <v>790351</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158</v>
      </c>
      <c r="F26" s="359"/>
      <c r="G26" s="359"/>
      <c r="H26" s="359"/>
      <c r="I26" s="359"/>
      <c r="J26" s="359"/>
      <c r="K26" s="360"/>
      <c r="L26" s="361">
        <v>1</v>
      </c>
      <c r="M26" s="362"/>
      <c r="N26" s="362"/>
      <c r="O26" s="362"/>
      <c r="P26" s="363"/>
      <c r="Q26" s="361">
        <v>5640</v>
      </c>
      <c r="R26" s="362"/>
      <c r="S26" s="362"/>
      <c r="T26" s="362"/>
      <c r="U26" s="362"/>
      <c r="V26" s="363"/>
      <c r="W26" s="427"/>
      <c r="X26" s="418"/>
      <c r="Y26" s="419"/>
      <c r="Z26" s="358" t="s">
        <v>159</v>
      </c>
      <c r="AA26" s="440"/>
      <c r="AB26" s="440"/>
      <c r="AC26" s="440"/>
      <c r="AD26" s="440"/>
      <c r="AE26" s="440"/>
      <c r="AF26" s="440"/>
      <c r="AG26" s="441"/>
      <c r="AH26" s="361">
        <v>27</v>
      </c>
      <c r="AI26" s="362"/>
      <c r="AJ26" s="362"/>
      <c r="AK26" s="362"/>
      <c r="AL26" s="363"/>
      <c r="AM26" s="361">
        <v>86805</v>
      </c>
      <c r="AN26" s="362"/>
      <c r="AO26" s="362"/>
      <c r="AP26" s="362"/>
      <c r="AQ26" s="362"/>
      <c r="AR26" s="363"/>
      <c r="AS26" s="361">
        <v>3215</v>
      </c>
      <c r="AT26" s="362"/>
      <c r="AU26" s="362"/>
      <c r="AV26" s="362"/>
      <c r="AW26" s="362"/>
      <c r="AX26" s="364"/>
      <c r="AY26" s="394" t="s">
        <v>160</v>
      </c>
      <c r="AZ26" s="395"/>
      <c r="BA26" s="395"/>
      <c r="BB26" s="395"/>
      <c r="BC26" s="395"/>
      <c r="BD26" s="395"/>
      <c r="BE26" s="395"/>
      <c r="BF26" s="395"/>
      <c r="BG26" s="395"/>
      <c r="BH26" s="395"/>
      <c r="BI26" s="395"/>
      <c r="BJ26" s="395"/>
      <c r="BK26" s="395"/>
      <c r="BL26" s="395"/>
      <c r="BM26" s="396"/>
      <c r="BN26" s="385" t="s">
        <v>121</v>
      </c>
      <c r="BO26" s="386"/>
      <c r="BP26" s="386"/>
      <c r="BQ26" s="386"/>
      <c r="BR26" s="386"/>
      <c r="BS26" s="386"/>
      <c r="BT26" s="386"/>
      <c r="BU26" s="387"/>
      <c r="BV26" s="385" t="s">
        <v>121</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161</v>
      </c>
      <c r="F27" s="359"/>
      <c r="G27" s="359"/>
      <c r="H27" s="359"/>
      <c r="I27" s="359"/>
      <c r="J27" s="359"/>
      <c r="K27" s="360"/>
      <c r="L27" s="361">
        <v>1</v>
      </c>
      <c r="M27" s="362"/>
      <c r="N27" s="362"/>
      <c r="O27" s="362"/>
      <c r="P27" s="363"/>
      <c r="Q27" s="361">
        <v>3699</v>
      </c>
      <c r="R27" s="362"/>
      <c r="S27" s="362"/>
      <c r="T27" s="362"/>
      <c r="U27" s="362"/>
      <c r="V27" s="363"/>
      <c r="W27" s="427"/>
      <c r="X27" s="418"/>
      <c r="Y27" s="419"/>
      <c r="Z27" s="358" t="s">
        <v>162</v>
      </c>
      <c r="AA27" s="359"/>
      <c r="AB27" s="359"/>
      <c r="AC27" s="359"/>
      <c r="AD27" s="359"/>
      <c r="AE27" s="359"/>
      <c r="AF27" s="359"/>
      <c r="AG27" s="360"/>
      <c r="AH27" s="361" t="s">
        <v>121</v>
      </c>
      <c r="AI27" s="362"/>
      <c r="AJ27" s="362"/>
      <c r="AK27" s="362"/>
      <c r="AL27" s="363"/>
      <c r="AM27" s="361" t="s">
        <v>121</v>
      </c>
      <c r="AN27" s="362"/>
      <c r="AO27" s="362"/>
      <c r="AP27" s="362"/>
      <c r="AQ27" s="362"/>
      <c r="AR27" s="363"/>
      <c r="AS27" s="361" t="s">
        <v>121</v>
      </c>
      <c r="AT27" s="362"/>
      <c r="AU27" s="362"/>
      <c r="AV27" s="362"/>
      <c r="AW27" s="362"/>
      <c r="AX27" s="364"/>
      <c r="AY27" s="391" t="s">
        <v>163</v>
      </c>
      <c r="AZ27" s="392"/>
      <c r="BA27" s="392"/>
      <c r="BB27" s="392"/>
      <c r="BC27" s="392"/>
      <c r="BD27" s="392"/>
      <c r="BE27" s="392"/>
      <c r="BF27" s="392"/>
      <c r="BG27" s="392"/>
      <c r="BH27" s="392"/>
      <c r="BI27" s="392"/>
      <c r="BJ27" s="392"/>
      <c r="BK27" s="392"/>
      <c r="BL27" s="392"/>
      <c r="BM27" s="393"/>
      <c r="BN27" s="388" t="s">
        <v>121</v>
      </c>
      <c r="BO27" s="389"/>
      <c r="BP27" s="389"/>
      <c r="BQ27" s="389"/>
      <c r="BR27" s="389"/>
      <c r="BS27" s="389"/>
      <c r="BT27" s="389"/>
      <c r="BU27" s="390"/>
      <c r="BV27" s="388" t="s">
        <v>121</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164</v>
      </c>
      <c r="F28" s="359"/>
      <c r="G28" s="359"/>
      <c r="H28" s="359"/>
      <c r="I28" s="359"/>
      <c r="J28" s="359"/>
      <c r="K28" s="360"/>
      <c r="L28" s="361">
        <v>1</v>
      </c>
      <c r="M28" s="362"/>
      <c r="N28" s="362"/>
      <c r="O28" s="362"/>
      <c r="P28" s="363"/>
      <c r="Q28" s="361">
        <v>3160</v>
      </c>
      <c r="R28" s="362"/>
      <c r="S28" s="362"/>
      <c r="T28" s="362"/>
      <c r="U28" s="362"/>
      <c r="V28" s="363"/>
      <c r="W28" s="427"/>
      <c r="X28" s="418"/>
      <c r="Y28" s="419"/>
      <c r="Z28" s="358" t="s">
        <v>165</v>
      </c>
      <c r="AA28" s="359"/>
      <c r="AB28" s="359"/>
      <c r="AC28" s="359"/>
      <c r="AD28" s="359"/>
      <c r="AE28" s="359"/>
      <c r="AF28" s="359"/>
      <c r="AG28" s="360"/>
      <c r="AH28" s="361" t="s">
        <v>121</v>
      </c>
      <c r="AI28" s="362"/>
      <c r="AJ28" s="362"/>
      <c r="AK28" s="362"/>
      <c r="AL28" s="363"/>
      <c r="AM28" s="361" t="s">
        <v>121</v>
      </c>
      <c r="AN28" s="362"/>
      <c r="AO28" s="362"/>
      <c r="AP28" s="362"/>
      <c r="AQ28" s="362"/>
      <c r="AR28" s="363"/>
      <c r="AS28" s="361" t="s">
        <v>121</v>
      </c>
      <c r="AT28" s="362"/>
      <c r="AU28" s="362"/>
      <c r="AV28" s="362"/>
      <c r="AW28" s="362"/>
      <c r="AX28" s="364"/>
      <c r="AY28" s="368" t="s">
        <v>166</v>
      </c>
      <c r="AZ28" s="369"/>
      <c r="BA28" s="369"/>
      <c r="BB28" s="370"/>
      <c r="BC28" s="377" t="s">
        <v>167</v>
      </c>
      <c r="BD28" s="378"/>
      <c r="BE28" s="378"/>
      <c r="BF28" s="378"/>
      <c r="BG28" s="378"/>
      <c r="BH28" s="378"/>
      <c r="BI28" s="378"/>
      <c r="BJ28" s="378"/>
      <c r="BK28" s="378"/>
      <c r="BL28" s="378"/>
      <c r="BM28" s="379"/>
      <c r="BN28" s="380">
        <v>1238527</v>
      </c>
      <c r="BO28" s="381"/>
      <c r="BP28" s="381"/>
      <c r="BQ28" s="381"/>
      <c r="BR28" s="381"/>
      <c r="BS28" s="381"/>
      <c r="BT28" s="381"/>
      <c r="BU28" s="382"/>
      <c r="BV28" s="380">
        <v>1152410</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168</v>
      </c>
      <c r="F29" s="359"/>
      <c r="G29" s="359"/>
      <c r="H29" s="359"/>
      <c r="I29" s="359"/>
      <c r="J29" s="359"/>
      <c r="K29" s="360"/>
      <c r="L29" s="361">
        <v>17</v>
      </c>
      <c r="M29" s="362"/>
      <c r="N29" s="362"/>
      <c r="O29" s="362"/>
      <c r="P29" s="363"/>
      <c r="Q29" s="361">
        <v>2961</v>
      </c>
      <c r="R29" s="362"/>
      <c r="S29" s="362"/>
      <c r="T29" s="362"/>
      <c r="U29" s="362"/>
      <c r="V29" s="363"/>
      <c r="W29" s="428"/>
      <c r="X29" s="429"/>
      <c r="Y29" s="430"/>
      <c r="Z29" s="358" t="s">
        <v>169</v>
      </c>
      <c r="AA29" s="359"/>
      <c r="AB29" s="359"/>
      <c r="AC29" s="359"/>
      <c r="AD29" s="359"/>
      <c r="AE29" s="359"/>
      <c r="AF29" s="359"/>
      <c r="AG29" s="360"/>
      <c r="AH29" s="361">
        <v>262</v>
      </c>
      <c r="AI29" s="362"/>
      <c r="AJ29" s="362"/>
      <c r="AK29" s="362"/>
      <c r="AL29" s="363"/>
      <c r="AM29" s="361">
        <v>798838</v>
      </c>
      <c r="AN29" s="362"/>
      <c r="AO29" s="362"/>
      <c r="AP29" s="362"/>
      <c r="AQ29" s="362"/>
      <c r="AR29" s="363"/>
      <c r="AS29" s="361">
        <v>3049</v>
      </c>
      <c r="AT29" s="362"/>
      <c r="AU29" s="362"/>
      <c r="AV29" s="362"/>
      <c r="AW29" s="362"/>
      <c r="AX29" s="364"/>
      <c r="AY29" s="371"/>
      <c r="AZ29" s="372"/>
      <c r="BA29" s="372"/>
      <c r="BB29" s="373"/>
      <c r="BC29" s="365" t="s">
        <v>170</v>
      </c>
      <c r="BD29" s="366"/>
      <c r="BE29" s="366"/>
      <c r="BF29" s="366"/>
      <c r="BG29" s="366"/>
      <c r="BH29" s="366"/>
      <c r="BI29" s="366"/>
      <c r="BJ29" s="366"/>
      <c r="BK29" s="366"/>
      <c r="BL29" s="366"/>
      <c r="BM29" s="367"/>
      <c r="BN29" s="385">
        <v>282318</v>
      </c>
      <c r="BO29" s="386"/>
      <c r="BP29" s="386"/>
      <c r="BQ29" s="386"/>
      <c r="BR29" s="386"/>
      <c r="BS29" s="386"/>
      <c r="BT29" s="386"/>
      <c r="BU29" s="387"/>
      <c r="BV29" s="385">
        <v>258180</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171</v>
      </c>
      <c r="X30" s="438"/>
      <c r="Y30" s="438"/>
      <c r="Z30" s="438"/>
      <c r="AA30" s="438"/>
      <c r="AB30" s="438"/>
      <c r="AC30" s="438"/>
      <c r="AD30" s="438"/>
      <c r="AE30" s="438"/>
      <c r="AF30" s="438"/>
      <c r="AG30" s="439"/>
      <c r="AH30" s="349">
        <v>97.3</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172</v>
      </c>
      <c r="BD30" s="353"/>
      <c r="BE30" s="353"/>
      <c r="BF30" s="353"/>
      <c r="BG30" s="353"/>
      <c r="BH30" s="353"/>
      <c r="BI30" s="353"/>
      <c r="BJ30" s="353"/>
      <c r="BK30" s="353"/>
      <c r="BL30" s="353"/>
      <c r="BM30" s="354"/>
      <c r="BN30" s="388">
        <v>317388</v>
      </c>
      <c r="BO30" s="389"/>
      <c r="BP30" s="389"/>
      <c r="BQ30" s="389"/>
      <c r="BR30" s="389"/>
      <c r="BS30" s="389"/>
      <c r="BT30" s="389"/>
      <c r="BU30" s="390"/>
      <c r="BV30" s="388">
        <v>196463</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179</v>
      </c>
      <c r="D33" s="348"/>
      <c r="E33" s="347" t="s">
        <v>180</v>
      </c>
      <c r="F33" s="347"/>
      <c r="G33" s="347"/>
      <c r="H33" s="347"/>
      <c r="I33" s="347"/>
      <c r="J33" s="347"/>
      <c r="K33" s="347"/>
      <c r="L33" s="347"/>
      <c r="M33" s="347"/>
      <c r="N33" s="347"/>
      <c r="O33" s="347"/>
      <c r="P33" s="347"/>
      <c r="Q33" s="347"/>
      <c r="R33" s="347"/>
      <c r="S33" s="347"/>
      <c r="T33" s="169"/>
      <c r="U33" s="348" t="s">
        <v>179</v>
      </c>
      <c r="V33" s="348"/>
      <c r="W33" s="347" t="s">
        <v>180</v>
      </c>
      <c r="X33" s="347"/>
      <c r="Y33" s="347"/>
      <c r="Z33" s="347"/>
      <c r="AA33" s="347"/>
      <c r="AB33" s="347"/>
      <c r="AC33" s="347"/>
      <c r="AD33" s="347"/>
      <c r="AE33" s="347"/>
      <c r="AF33" s="347"/>
      <c r="AG33" s="347"/>
      <c r="AH33" s="347"/>
      <c r="AI33" s="347"/>
      <c r="AJ33" s="347"/>
      <c r="AK33" s="347"/>
      <c r="AL33" s="169"/>
      <c r="AM33" s="348" t="s">
        <v>179</v>
      </c>
      <c r="AN33" s="348"/>
      <c r="AO33" s="347" t="s">
        <v>180</v>
      </c>
      <c r="AP33" s="347"/>
      <c r="AQ33" s="347"/>
      <c r="AR33" s="347"/>
      <c r="AS33" s="347"/>
      <c r="AT33" s="347"/>
      <c r="AU33" s="347"/>
      <c r="AV33" s="347"/>
      <c r="AW33" s="347"/>
      <c r="AX33" s="347"/>
      <c r="AY33" s="347"/>
      <c r="AZ33" s="347"/>
      <c r="BA33" s="347"/>
      <c r="BB33" s="347"/>
      <c r="BC33" s="347"/>
      <c r="BD33" s="170"/>
      <c r="BE33" s="347" t="s">
        <v>181</v>
      </c>
      <c r="BF33" s="347"/>
      <c r="BG33" s="347" t="s">
        <v>182</v>
      </c>
      <c r="BH33" s="347"/>
      <c r="BI33" s="347"/>
      <c r="BJ33" s="347"/>
      <c r="BK33" s="347"/>
      <c r="BL33" s="347"/>
      <c r="BM33" s="347"/>
      <c r="BN33" s="347"/>
      <c r="BO33" s="347"/>
      <c r="BP33" s="347"/>
      <c r="BQ33" s="347"/>
      <c r="BR33" s="347"/>
      <c r="BS33" s="347"/>
      <c r="BT33" s="347"/>
      <c r="BU33" s="347"/>
      <c r="BV33" s="170"/>
      <c r="BW33" s="348" t="s">
        <v>181</v>
      </c>
      <c r="BX33" s="348"/>
      <c r="BY33" s="347" t="s">
        <v>183</v>
      </c>
      <c r="BZ33" s="347"/>
      <c r="CA33" s="347"/>
      <c r="CB33" s="347"/>
      <c r="CC33" s="347"/>
      <c r="CD33" s="347"/>
      <c r="CE33" s="347"/>
      <c r="CF33" s="347"/>
      <c r="CG33" s="347"/>
      <c r="CH33" s="347"/>
      <c r="CI33" s="347"/>
      <c r="CJ33" s="347"/>
      <c r="CK33" s="347"/>
      <c r="CL33" s="347"/>
      <c r="CM33" s="347"/>
      <c r="CN33" s="169"/>
      <c r="CO33" s="348" t="s">
        <v>179</v>
      </c>
      <c r="CP33" s="348"/>
      <c r="CQ33" s="347" t="s">
        <v>184</v>
      </c>
      <c r="CR33" s="347"/>
      <c r="CS33" s="347"/>
      <c r="CT33" s="347"/>
      <c r="CU33" s="347"/>
      <c r="CV33" s="347"/>
      <c r="CW33" s="347"/>
      <c r="CX33" s="347"/>
      <c r="CY33" s="347"/>
      <c r="CZ33" s="347"/>
      <c r="DA33" s="347"/>
      <c r="DB33" s="347"/>
      <c r="DC33" s="347"/>
      <c r="DD33" s="347"/>
      <c r="DE33" s="347"/>
      <c r="DF33" s="169"/>
      <c r="DG33" s="347" t="s">
        <v>185</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2</v>
      </c>
      <c r="V34" s="345"/>
      <c r="W34" s="344" t="str">
        <f>IF('各会計、関係団体の財政状況及び健全化判断比率'!B28="","",'各会計、関係団体の財政状況及び健全化判断比率'!B28)</f>
        <v>国民健康保険特別会計</v>
      </c>
      <c r="X34" s="344"/>
      <c r="Y34" s="344"/>
      <c r="Z34" s="344"/>
      <c r="AA34" s="344"/>
      <c r="AB34" s="344"/>
      <c r="AC34" s="344"/>
      <c r="AD34" s="344"/>
      <c r="AE34" s="344"/>
      <c r="AF34" s="344"/>
      <c r="AG34" s="344"/>
      <c r="AH34" s="344"/>
      <c r="AI34" s="344"/>
      <c r="AJ34" s="344"/>
      <c r="AK34" s="344"/>
      <c r="AL34" s="167"/>
      <c r="AM34" s="345">
        <f>IF(AO34="","",MAX(C34:D43,U34:V43)+1)</f>
        <v>6</v>
      </c>
      <c r="AN34" s="345"/>
      <c r="AO34" s="344" t="str">
        <f>IF('各会計、関係団体の財政状況及び健全化判断比率'!B32="","",'各会計、関係団体の財政状況及び健全化判断比率'!B32)</f>
        <v>水道事業会計</v>
      </c>
      <c r="AP34" s="344"/>
      <c r="AQ34" s="344"/>
      <c r="AR34" s="344"/>
      <c r="AS34" s="344"/>
      <c r="AT34" s="344"/>
      <c r="AU34" s="344"/>
      <c r="AV34" s="344"/>
      <c r="AW34" s="344"/>
      <c r="AX34" s="344"/>
      <c r="AY34" s="344"/>
      <c r="AZ34" s="344"/>
      <c r="BA34" s="344"/>
      <c r="BB34" s="344"/>
      <c r="BC34" s="344"/>
      <c r="BD34" s="167"/>
      <c r="BE34" s="345">
        <f>IF(BG34="","",MAX(C34:D43,U34:V43,AM34:AN43)+1)</f>
        <v>8</v>
      </c>
      <c r="BF34" s="345"/>
      <c r="BG34" s="344" t="str">
        <f>IF('各会計、関係団体の財政状況及び健全化判断比率'!B34="","",'各会計、関係団体の財政状況及び健全化判断比率'!B34)</f>
        <v>簡易水道事業特別会計</v>
      </c>
      <c r="BH34" s="344"/>
      <c r="BI34" s="344"/>
      <c r="BJ34" s="344"/>
      <c r="BK34" s="344"/>
      <c r="BL34" s="344"/>
      <c r="BM34" s="344"/>
      <c r="BN34" s="344"/>
      <c r="BO34" s="344"/>
      <c r="BP34" s="344"/>
      <c r="BQ34" s="344"/>
      <c r="BR34" s="344"/>
      <c r="BS34" s="344"/>
      <c r="BT34" s="344"/>
      <c r="BU34" s="344"/>
      <c r="BV34" s="167"/>
      <c r="BW34" s="345">
        <f>IF(BY34="","",MAX(C34:D43,U34:V43,AM34:AN43,BE34:BF43)+1)</f>
        <v>9</v>
      </c>
      <c r="BX34" s="345"/>
      <c r="BY34" s="344" t="str">
        <f>IF('各会計、関係団体の財政状況及び健全化判断比率'!B68="","",'各会計、関係団体の財政状況及び健全化判断比率'!B68)</f>
        <v>盛岡地区広域消防組合</v>
      </c>
      <c r="BZ34" s="344"/>
      <c r="CA34" s="344"/>
      <c r="CB34" s="344"/>
      <c r="CC34" s="344"/>
      <c r="CD34" s="344"/>
      <c r="CE34" s="344"/>
      <c r="CF34" s="344"/>
      <c r="CG34" s="344"/>
      <c r="CH34" s="344"/>
      <c r="CI34" s="344"/>
      <c r="CJ34" s="344"/>
      <c r="CK34" s="344"/>
      <c r="CL34" s="344"/>
      <c r="CM34" s="344"/>
      <c r="CN34" s="167"/>
      <c r="CO34" s="345">
        <f>IF(CQ34="","",MAX(C34:D43,U34:V43,AM34:AN43,BE34:BF43,BW34:BX43)+1)</f>
        <v>16</v>
      </c>
      <c r="CP34" s="345"/>
      <c r="CQ34" s="344" t="str">
        <f>IF('各会計、関係団体の財政状況及び健全化判断比率'!BS7="","",'各会計、関係団体の財政状況及び健全化判断比率'!BS7)</f>
        <v>公益財団法人　滝沢市体育協会</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c r="A35" s="140"/>
      <c r="B35" s="166"/>
      <c r="C35" s="345" t="str">
        <f>IF(E35="","",C34+1)</f>
        <v/>
      </c>
      <c r="D35" s="345"/>
      <c r="E35" s="344" t="str">
        <f>IF('各会計、関係団体の財政状況及び健全化判断比率'!B8="","",'各会計、関係団体の財政状況及び健全化判断比率'!B8)</f>
        <v/>
      </c>
      <c r="F35" s="344"/>
      <c r="G35" s="344"/>
      <c r="H35" s="344"/>
      <c r="I35" s="344"/>
      <c r="J35" s="344"/>
      <c r="K35" s="344"/>
      <c r="L35" s="344"/>
      <c r="M35" s="344"/>
      <c r="N35" s="344"/>
      <c r="O35" s="344"/>
      <c r="P35" s="344"/>
      <c r="Q35" s="344"/>
      <c r="R35" s="344"/>
      <c r="S35" s="344"/>
      <c r="T35" s="167"/>
      <c r="U35" s="345">
        <f>IF(W35="","",U34+1)</f>
        <v>3</v>
      </c>
      <c r="V35" s="345"/>
      <c r="W35" s="344" t="str">
        <f>IF('各会計、関係団体の財政状況及び健全化判断比率'!B29="","",'各会計、関係団体の財政状況及び健全化判断比率'!B29)</f>
        <v>後期高齢者医療特別会計</v>
      </c>
      <c r="X35" s="344"/>
      <c r="Y35" s="344"/>
      <c r="Z35" s="344"/>
      <c r="AA35" s="344"/>
      <c r="AB35" s="344"/>
      <c r="AC35" s="344"/>
      <c r="AD35" s="344"/>
      <c r="AE35" s="344"/>
      <c r="AF35" s="344"/>
      <c r="AG35" s="344"/>
      <c r="AH35" s="344"/>
      <c r="AI35" s="344"/>
      <c r="AJ35" s="344"/>
      <c r="AK35" s="344"/>
      <c r="AL35" s="167"/>
      <c r="AM35" s="345">
        <f t="shared" ref="AM35:AM43" si="0">IF(AO35="","",AM34+1)</f>
        <v>7</v>
      </c>
      <c r="AN35" s="345"/>
      <c r="AO35" s="344" t="str">
        <f>IF('各会計、関係団体の財政状況及び健全化判断比率'!B33="","",'各会計、関係団体の財政状況及び健全化判断比率'!B33)</f>
        <v>下水道事業会計</v>
      </c>
      <c r="AP35" s="344"/>
      <c r="AQ35" s="344"/>
      <c r="AR35" s="344"/>
      <c r="AS35" s="344"/>
      <c r="AT35" s="344"/>
      <c r="AU35" s="344"/>
      <c r="AV35" s="344"/>
      <c r="AW35" s="344"/>
      <c r="AX35" s="344"/>
      <c r="AY35" s="344"/>
      <c r="AZ35" s="344"/>
      <c r="BA35" s="344"/>
      <c r="BB35" s="344"/>
      <c r="BC35" s="344"/>
      <c r="BD35" s="167"/>
      <c r="BE35" s="345" t="str">
        <f t="shared" ref="BE35:BE43" si="1">IF(BG35="","",BE34+1)</f>
        <v/>
      </c>
      <c r="BF35" s="345"/>
      <c r="BG35" s="344"/>
      <c r="BH35" s="344"/>
      <c r="BI35" s="344"/>
      <c r="BJ35" s="344"/>
      <c r="BK35" s="344"/>
      <c r="BL35" s="344"/>
      <c r="BM35" s="344"/>
      <c r="BN35" s="344"/>
      <c r="BO35" s="344"/>
      <c r="BP35" s="344"/>
      <c r="BQ35" s="344"/>
      <c r="BR35" s="344"/>
      <c r="BS35" s="344"/>
      <c r="BT35" s="344"/>
      <c r="BU35" s="344"/>
      <c r="BV35" s="167"/>
      <c r="BW35" s="345">
        <f t="shared" ref="BW35:BW43" si="2">IF(BY35="","",BW34+1)</f>
        <v>10</v>
      </c>
      <c r="BX35" s="345"/>
      <c r="BY35" s="344" t="str">
        <f>IF('各会計、関係団体の財政状況及び健全化判断比率'!B69="","",'各会計、関係団体の財政状況及び健全化判断比率'!B69)</f>
        <v>岩手県市町村総合事務組合（一般会計）</v>
      </c>
      <c r="BZ35" s="344"/>
      <c r="CA35" s="344"/>
      <c r="CB35" s="344"/>
      <c r="CC35" s="344"/>
      <c r="CD35" s="344"/>
      <c r="CE35" s="344"/>
      <c r="CF35" s="344"/>
      <c r="CG35" s="344"/>
      <c r="CH35" s="344"/>
      <c r="CI35" s="344"/>
      <c r="CJ35" s="344"/>
      <c r="CK35" s="344"/>
      <c r="CL35" s="344"/>
      <c r="CM35" s="344"/>
      <c r="CN35" s="167"/>
      <c r="CO35" s="345" t="str">
        <f t="shared" ref="CO35:CO43" si="3">IF(CQ35="","",CO34+1)</f>
        <v/>
      </c>
      <c r="CP35" s="345"/>
      <c r="CQ35" s="344" t="str">
        <f>IF('各会計、関係団体の財政状況及び健全化判断比率'!BS8="","",'各会計、関係団体の財政状況及び健全化判断比率'!BS8)</f>
        <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4</v>
      </c>
      <c r="V36" s="345"/>
      <c r="W36" s="344" t="str">
        <f>IF('各会計、関係団体の財政状況及び健全化判断比率'!B30="","",'各会計、関係団体の財政状況及び健全化判断比率'!B30)</f>
        <v>介護保険特別会計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11</v>
      </c>
      <c r="BX36" s="345"/>
      <c r="BY36" s="344" t="str">
        <f>IF('各会計、関係団体の財政状況及び健全化判断比率'!B70="","",'各会計、関係団体の財政状況及び健全化判断比率'!B70)</f>
        <v>岩手県市町村総合事務組合（交通災害共済事業特別会計）</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f t="shared" si="4"/>
        <v>5</v>
      </c>
      <c r="V37" s="345"/>
      <c r="W37" s="344" t="str">
        <f>IF('各会計、関係団体の財政状況及び健全化判断比率'!B31="","",'各会計、関係団体の財政状況及び健全化判断比率'!B31)</f>
        <v>介護保険介護サービス事業特別会計</v>
      </c>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12</v>
      </c>
      <c r="BX37" s="345"/>
      <c r="BY37" s="344" t="str">
        <f>IF('各会計、関係団体の財政状況及び健全化判断比率'!B71="","",'各会計、関係団体の財政状況及び健全化判断比率'!B71)</f>
        <v>盛岡地区衛生処理組合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13</v>
      </c>
      <c r="BX38" s="345"/>
      <c r="BY38" s="344" t="str">
        <f>IF('各会計、関係団体の財政状況及び健全化判断比率'!B72="","",'各会計、関係団体の財政状況及び健全化判断比率'!B72)</f>
        <v>岩手県後期高齢者医療広域連合（一般会計）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14</v>
      </c>
      <c r="BX39" s="345"/>
      <c r="BY39" s="344" t="str">
        <f>IF('各会計、関係団体の財政状況及び健全化判断比率'!B73="","",'各会計、関係団体の財政状況及び健全化判断比率'!B73)</f>
        <v>岩手県後期高齢者医療広域連合（後期高齢者医療特別会計）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15</v>
      </c>
      <c r="BX40" s="345"/>
      <c r="BY40" s="344" t="str">
        <f>IF('各会計、関係団体の財政状況及び健全化判断比率'!B74="","",'各会計、関係団体の財政状況及び健全化判断比率'!B74)</f>
        <v>滝沢・雫石環境組合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54" t="s">
        <v>526</v>
      </c>
      <c r="D34" s="1154"/>
      <c r="E34" s="1155"/>
      <c r="F34" s="32">
        <v>8.02</v>
      </c>
      <c r="G34" s="33">
        <v>8.58</v>
      </c>
      <c r="H34" s="33">
        <v>7.76</v>
      </c>
      <c r="I34" s="33">
        <v>7.96</v>
      </c>
      <c r="J34" s="34">
        <v>8.7799999999999994</v>
      </c>
      <c r="K34" s="22"/>
      <c r="L34" s="22"/>
      <c r="M34" s="22"/>
      <c r="N34" s="22"/>
      <c r="O34" s="22"/>
      <c r="P34" s="22"/>
    </row>
    <row r="35" spans="1:16" ht="39" customHeight="1">
      <c r="A35" s="22"/>
      <c r="B35" s="35"/>
      <c r="C35" s="1148" t="s">
        <v>527</v>
      </c>
      <c r="D35" s="1149"/>
      <c r="E35" s="1150"/>
      <c r="F35" s="36">
        <v>3.59</v>
      </c>
      <c r="G35" s="37">
        <v>3.63</v>
      </c>
      <c r="H35" s="37">
        <v>3.87</v>
      </c>
      <c r="I35" s="37">
        <v>3.33</v>
      </c>
      <c r="J35" s="38">
        <v>2.94</v>
      </c>
      <c r="K35" s="22"/>
      <c r="L35" s="22"/>
      <c r="M35" s="22"/>
      <c r="N35" s="22"/>
      <c r="O35" s="22"/>
      <c r="P35" s="22"/>
    </row>
    <row r="36" spans="1:16" ht="39" customHeight="1">
      <c r="A36" s="22"/>
      <c r="B36" s="35"/>
      <c r="C36" s="1148" t="s">
        <v>528</v>
      </c>
      <c r="D36" s="1149"/>
      <c r="E36" s="1150"/>
      <c r="F36" s="36">
        <v>2.75</v>
      </c>
      <c r="G36" s="37">
        <v>5.23</v>
      </c>
      <c r="H36" s="37">
        <v>3.23</v>
      </c>
      <c r="I36" s="37">
        <v>1.4</v>
      </c>
      <c r="J36" s="38">
        <v>2.74</v>
      </c>
      <c r="K36" s="22"/>
      <c r="L36" s="22"/>
      <c r="M36" s="22"/>
      <c r="N36" s="22"/>
      <c r="O36" s="22"/>
      <c r="P36" s="22"/>
    </row>
    <row r="37" spans="1:16" ht="39" customHeight="1">
      <c r="A37" s="22"/>
      <c r="B37" s="35"/>
      <c r="C37" s="1148" t="s">
        <v>529</v>
      </c>
      <c r="D37" s="1149"/>
      <c r="E37" s="1150"/>
      <c r="F37" s="36" t="s">
        <v>478</v>
      </c>
      <c r="G37" s="37" t="s">
        <v>478</v>
      </c>
      <c r="H37" s="37" t="s">
        <v>478</v>
      </c>
      <c r="I37" s="37">
        <v>0.8</v>
      </c>
      <c r="J37" s="38">
        <v>0.56000000000000005</v>
      </c>
      <c r="K37" s="22"/>
      <c r="L37" s="22"/>
      <c r="M37" s="22"/>
      <c r="N37" s="22"/>
      <c r="O37" s="22"/>
      <c r="P37" s="22"/>
    </row>
    <row r="38" spans="1:16" ht="39" customHeight="1">
      <c r="A38" s="22"/>
      <c r="B38" s="35"/>
      <c r="C38" s="1148" t="s">
        <v>530</v>
      </c>
      <c r="D38" s="1149"/>
      <c r="E38" s="1150"/>
      <c r="F38" s="36">
        <v>0.32</v>
      </c>
      <c r="G38" s="37">
        <v>0.82</v>
      </c>
      <c r="H38" s="37">
        <v>0.64</v>
      </c>
      <c r="I38" s="37">
        <v>0.54</v>
      </c>
      <c r="J38" s="38">
        <v>0.55000000000000004</v>
      </c>
      <c r="K38" s="22"/>
      <c r="L38" s="22"/>
      <c r="M38" s="22"/>
      <c r="N38" s="22"/>
      <c r="O38" s="22"/>
      <c r="P38" s="22"/>
    </row>
    <row r="39" spans="1:16" ht="39" customHeight="1">
      <c r="A39" s="22"/>
      <c r="B39" s="35"/>
      <c r="C39" s="1148" t="s">
        <v>531</v>
      </c>
      <c r="D39" s="1149"/>
      <c r="E39" s="1150"/>
      <c r="F39" s="36">
        <v>0.04</v>
      </c>
      <c r="G39" s="37">
        <v>0.42</v>
      </c>
      <c r="H39" s="37">
        <v>0.01</v>
      </c>
      <c r="I39" s="37">
        <v>2.94</v>
      </c>
      <c r="J39" s="38">
        <v>0.05</v>
      </c>
      <c r="K39" s="22"/>
      <c r="L39" s="22"/>
      <c r="M39" s="22"/>
      <c r="N39" s="22"/>
      <c r="O39" s="22"/>
      <c r="P39" s="22"/>
    </row>
    <row r="40" spans="1:16" ht="39" customHeight="1">
      <c r="A40" s="22"/>
      <c r="B40" s="35"/>
      <c r="C40" s="1148" t="s">
        <v>532</v>
      </c>
      <c r="D40" s="1149"/>
      <c r="E40" s="1150"/>
      <c r="F40" s="36">
        <v>0.01</v>
      </c>
      <c r="G40" s="37">
        <v>0.02</v>
      </c>
      <c r="H40" s="37">
        <v>0.04</v>
      </c>
      <c r="I40" s="37">
        <v>0.02</v>
      </c>
      <c r="J40" s="38">
        <v>0.03</v>
      </c>
      <c r="K40" s="22"/>
      <c r="L40" s="22"/>
      <c r="M40" s="22"/>
      <c r="N40" s="22"/>
      <c r="O40" s="22"/>
      <c r="P40" s="22"/>
    </row>
    <row r="41" spans="1:16" ht="39" customHeight="1">
      <c r="A41" s="22"/>
      <c r="B41" s="35"/>
      <c r="C41" s="1148" t="s">
        <v>533</v>
      </c>
      <c r="D41" s="1149"/>
      <c r="E41" s="1150"/>
      <c r="F41" s="36">
        <v>0</v>
      </c>
      <c r="G41" s="37">
        <v>0</v>
      </c>
      <c r="H41" s="37">
        <v>0</v>
      </c>
      <c r="I41" s="37">
        <v>0</v>
      </c>
      <c r="J41" s="38">
        <v>0</v>
      </c>
      <c r="K41" s="22"/>
      <c r="L41" s="22"/>
      <c r="M41" s="22"/>
      <c r="N41" s="22"/>
      <c r="O41" s="22"/>
      <c r="P41" s="22"/>
    </row>
    <row r="42" spans="1:16" ht="39" customHeight="1">
      <c r="A42" s="22"/>
      <c r="B42" s="39"/>
      <c r="C42" s="1148" t="s">
        <v>534</v>
      </c>
      <c r="D42" s="1149"/>
      <c r="E42" s="1150"/>
      <c r="F42" s="36" t="s">
        <v>478</v>
      </c>
      <c r="G42" s="37" t="s">
        <v>478</v>
      </c>
      <c r="H42" s="37" t="s">
        <v>478</v>
      </c>
      <c r="I42" s="37" t="s">
        <v>478</v>
      </c>
      <c r="J42" s="38" t="s">
        <v>478</v>
      </c>
      <c r="K42" s="22"/>
      <c r="L42" s="22"/>
      <c r="M42" s="22"/>
      <c r="N42" s="22"/>
      <c r="O42" s="22"/>
      <c r="P42" s="22"/>
    </row>
    <row r="43" spans="1:16" ht="39" customHeight="1" thickBot="1">
      <c r="A43" s="22"/>
      <c r="B43" s="40"/>
      <c r="C43" s="1151" t="s">
        <v>535</v>
      </c>
      <c r="D43" s="1152"/>
      <c r="E43" s="1153"/>
      <c r="F43" s="41">
        <v>0.13</v>
      </c>
      <c r="G43" s="42">
        <v>0.96</v>
      </c>
      <c r="H43" s="42">
        <v>0.19</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64" t="s">
        <v>11</v>
      </c>
      <c r="C45" s="1165"/>
      <c r="D45" s="58"/>
      <c r="E45" s="1170" t="s">
        <v>12</v>
      </c>
      <c r="F45" s="1170"/>
      <c r="G45" s="1170"/>
      <c r="H45" s="1170"/>
      <c r="I45" s="1170"/>
      <c r="J45" s="1171"/>
      <c r="K45" s="59">
        <v>1240</v>
      </c>
      <c r="L45" s="60">
        <v>1235</v>
      </c>
      <c r="M45" s="60">
        <v>1255</v>
      </c>
      <c r="N45" s="60">
        <v>1268</v>
      </c>
      <c r="O45" s="61">
        <v>1344</v>
      </c>
      <c r="P45" s="48"/>
      <c r="Q45" s="48"/>
      <c r="R45" s="48"/>
      <c r="S45" s="48"/>
      <c r="T45" s="48"/>
      <c r="U45" s="48"/>
    </row>
    <row r="46" spans="1:21" ht="30.75" customHeight="1">
      <c r="A46" s="48"/>
      <c r="B46" s="1166"/>
      <c r="C46" s="1167"/>
      <c r="D46" s="62"/>
      <c r="E46" s="1158" t="s">
        <v>13</v>
      </c>
      <c r="F46" s="1158"/>
      <c r="G46" s="1158"/>
      <c r="H46" s="1158"/>
      <c r="I46" s="1158"/>
      <c r="J46" s="1159"/>
      <c r="K46" s="63" t="s">
        <v>478</v>
      </c>
      <c r="L46" s="64" t="s">
        <v>478</v>
      </c>
      <c r="M46" s="64" t="s">
        <v>478</v>
      </c>
      <c r="N46" s="64" t="s">
        <v>478</v>
      </c>
      <c r="O46" s="65" t="s">
        <v>478</v>
      </c>
      <c r="P46" s="48"/>
      <c r="Q46" s="48"/>
      <c r="R46" s="48"/>
      <c r="S46" s="48"/>
      <c r="T46" s="48"/>
      <c r="U46" s="48"/>
    </row>
    <row r="47" spans="1:21" ht="30.75" customHeight="1">
      <c r="A47" s="48"/>
      <c r="B47" s="1166"/>
      <c r="C47" s="1167"/>
      <c r="D47" s="62"/>
      <c r="E47" s="1158" t="s">
        <v>14</v>
      </c>
      <c r="F47" s="1158"/>
      <c r="G47" s="1158"/>
      <c r="H47" s="1158"/>
      <c r="I47" s="1158"/>
      <c r="J47" s="1159"/>
      <c r="K47" s="63" t="s">
        <v>478</v>
      </c>
      <c r="L47" s="64" t="s">
        <v>478</v>
      </c>
      <c r="M47" s="64" t="s">
        <v>478</v>
      </c>
      <c r="N47" s="64" t="s">
        <v>478</v>
      </c>
      <c r="O47" s="65" t="s">
        <v>478</v>
      </c>
      <c r="P47" s="48"/>
      <c r="Q47" s="48"/>
      <c r="R47" s="48"/>
      <c r="S47" s="48"/>
      <c r="T47" s="48"/>
      <c r="U47" s="48"/>
    </row>
    <row r="48" spans="1:21" ht="30.75" customHeight="1">
      <c r="A48" s="48"/>
      <c r="B48" s="1166"/>
      <c r="C48" s="1167"/>
      <c r="D48" s="62"/>
      <c r="E48" s="1158" t="s">
        <v>15</v>
      </c>
      <c r="F48" s="1158"/>
      <c r="G48" s="1158"/>
      <c r="H48" s="1158"/>
      <c r="I48" s="1158"/>
      <c r="J48" s="1159"/>
      <c r="K48" s="63">
        <v>189</v>
      </c>
      <c r="L48" s="64">
        <v>248</v>
      </c>
      <c r="M48" s="64">
        <v>311</v>
      </c>
      <c r="N48" s="64">
        <v>309</v>
      </c>
      <c r="O48" s="65">
        <v>335</v>
      </c>
      <c r="P48" s="48"/>
      <c r="Q48" s="48"/>
      <c r="R48" s="48"/>
      <c r="S48" s="48"/>
      <c r="T48" s="48"/>
      <c r="U48" s="48"/>
    </row>
    <row r="49" spans="1:21" ht="30.75" customHeight="1">
      <c r="A49" s="48"/>
      <c r="B49" s="1166"/>
      <c r="C49" s="1167"/>
      <c r="D49" s="62"/>
      <c r="E49" s="1158" t="s">
        <v>16</v>
      </c>
      <c r="F49" s="1158"/>
      <c r="G49" s="1158"/>
      <c r="H49" s="1158"/>
      <c r="I49" s="1158"/>
      <c r="J49" s="1159"/>
      <c r="K49" s="63">
        <v>423</v>
      </c>
      <c r="L49" s="64">
        <v>427</v>
      </c>
      <c r="M49" s="64">
        <v>415</v>
      </c>
      <c r="N49" s="64">
        <v>424</v>
      </c>
      <c r="O49" s="65">
        <v>403</v>
      </c>
      <c r="P49" s="48"/>
      <c r="Q49" s="48"/>
      <c r="R49" s="48"/>
      <c r="S49" s="48"/>
      <c r="T49" s="48"/>
      <c r="U49" s="48"/>
    </row>
    <row r="50" spans="1:21" ht="30.75" customHeight="1">
      <c r="A50" s="48"/>
      <c r="B50" s="1166"/>
      <c r="C50" s="1167"/>
      <c r="D50" s="62"/>
      <c r="E50" s="1158" t="s">
        <v>17</v>
      </c>
      <c r="F50" s="1158"/>
      <c r="G50" s="1158"/>
      <c r="H50" s="1158"/>
      <c r="I50" s="1158"/>
      <c r="J50" s="1159"/>
      <c r="K50" s="63">
        <v>1</v>
      </c>
      <c r="L50" s="64">
        <v>1</v>
      </c>
      <c r="M50" s="64" t="s">
        <v>478</v>
      </c>
      <c r="N50" s="64" t="s">
        <v>478</v>
      </c>
      <c r="O50" s="65" t="s">
        <v>478</v>
      </c>
      <c r="P50" s="48"/>
      <c r="Q50" s="48"/>
      <c r="R50" s="48"/>
      <c r="S50" s="48"/>
      <c r="T50" s="48"/>
      <c r="U50" s="48"/>
    </row>
    <row r="51" spans="1:21" ht="30.75" customHeight="1">
      <c r="A51" s="48"/>
      <c r="B51" s="1168"/>
      <c r="C51" s="1169"/>
      <c r="D51" s="66"/>
      <c r="E51" s="1158" t="s">
        <v>18</v>
      </c>
      <c r="F51" s="1158"/>
      <c r="G51" s="1158"/>
      <c r="H51" s="1158"/>
      <c r="I51" s="1158"/>
      <c r="J51" s="1159"/>
      <c r="K51" s="63" t="s">
        <v>478</v>
      </c>
      <c r="L51" s="64" t="s">
        <v>478</v>
      </c>
      <c r="M51" s="64" t="s">
        <v>478</v>
      </c>
      <c r="N51" s="64" t="s">
        <v>478</v>
      </c>
      <c r="O51" s="65" t="s">
        <v>478</v>
      </c>
      <c r="P51" s="48"/>
      <c r="Q51" s="48"/>
      <c r="R51" s="48"/>
      <c r="S51" s="48"/>
      <c r="T51" s="48"/>
      <c r="U51" s="48"/>
    </row>
    <row r="52" spans="1:21" ht="30.75" customHeight="1">
      <c r="A52" s="48"/>
      <c r="B52" s="1156" t="s">
        <v>19</v>
      </c>
      <c r="C52" s="1157"/>
      <c r="D52" s="66"/>
      <c r="E52" s="1158" t="s">
        <v>20</v>
      </c>
      <c r="F52" s="1158"/>
      <c r="G52" s="1158"/>
      <c r="H52" s="1158"/>
      <c r="I52" s="1158"/>
      <c r="J52" s="1159"/>
      <c r="K52" s="63">
        <v>1361</v>
      </c>
      <c r="L52" s="64">
        <v>1358</v>
      </c>
      <c r="M52" s="64">
        <v>1397</v>
      </c>
      <c r="N52" s="64">
        <v>1328</v>
      </c>
      <c r="O52" s="65">
        <v>1314</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492</v>
      </c>
      <c r="L53" s="69">
        <v>553</v>
      </c>
      <c r="M53" s="69">
        <v>584</v>
      </c>
      <c r="N53" s="69">
        <v>673</v>
      </c>
      <c r="O53" s="70">
        <v>768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184" t="s">
        <v>24</v>
      </c>
      <c r="C41" s="1185"/>
      <c r="D41" s="81"/>
      <c r="E41" s="1186" t="s">
        <v>25</v>
      </c>
      <c r="F41" s="1186"/>
      <c r="G41" s="1186"/>
      <c r="H41" s="1187"/>
      <c r="I41" s="82">
        <v>13598</v>
      </c>
      <c r="J41" s="83">
        <v>14422</v>
      </c>
      <c r="K41" s="83">
        <v>14903</v>
      </c>
      <c r="L41" s="83">
        <v>15848</v>
      </c>
      <c r="M41" s="84">
        <v>17202</v>
      </c>
    </row>
    <row r="42" spans="2:13" ht="27.75" customHeight="1">
      <c r="B42" s="1174"/>
      <c r="C42" s="1175"/>
      <c r="D42" s="85"/>
      <c r="E42" s="1178" t="s">
        <v>26</v>
      </c>
      <c r="F42" s="1178"/>
      <c r="G42" s="1178"/>
      <c r="H42" s="1179"/>
      <c r="I42" s="86">
        <v>1</v>
      </c>
      <c r="J42" s="87" t="s">
        <v>478</v>
      </c>
      <c r="K42" s="87" t="s">
        <v>478</v>
      </c>
      <c r="L42" s="87" t="s">
        <v>478</v>
      </c>
      <c r="M42" s="88" t="s">
        <v>478</v>
      </c>
    </row>
    <row r="43" spans="2:13" ht="27.75" customHeight="1">
      <c r="B43" s="1174"/>
      <c r="C43" s="1175"/>
      <c r="D43" s="85"/>
      <c r="E43" s="1178" t="s">
        <v>27</v>
      </c>
      <c r="F43" s="1178"/>
      <c r="G43" s="1178"/>
      <c r="H43" s="1179"/>
      <c r="I43" s="86">
        <v>3312</v>
      </c>
      <c r="J43" s="87">
        <v>3230</v>
      </c>
      <c r="K43" s="87">
        <v>3267</v>
      </c>
      <c r="L43" s="87">
        <v>3846</v>
      </c>
      <c r="M43" s="88">
        <v>4088</v>
      </c>
    </row>
    <row r="44" spans="2:13" ht="27.75" customHeight="1">
      <c r="B44" s="1174"/>
      <c r="C44" s="1175"/>
      <c r="D44" s="85"/>
      <c r="E44" s="1178" t="s">
        <v>28</v>
      </c>
      <c r="F44" s="1178"/>
      <c r="G44" s="1178"/>
      <c r="H44" s="1179"/>
      <c r="I44" s="86">
        <v>1958</v>
      </c>
      <c r="J44" s="87">
        <v>1564</v>
      </c>
      <c r="K44" s="87">
        <v>1252</v>
      </c>
      <c r="L44" s="87">
        <v>1051</v>
      </c>
      <c r="M44" s="88">
        <v>754</v>
      </c>
    </row>
    <row r="45" spans="2:13" ht="27.75" customHeight="1">
      <c r="B45" s="1174"/>
      <c r="C45" s="1175"/>
      <c r="D45" s="85"/>
      <c r="E45" s="1178" t="s">
        <v>29</v>
      </c>
      <c r="F45" s="1178"/>
      <c r="G45" s="1178"/>
      <c r="H45" s="1179"/>
      <c r="I45" s="86">
        <v>1656</v>
      </c>
      <c r="J45" s="87">
        <v>1629</v>
      </c>
      <c r="K45" s="87">
        <v>1482</v>
      </c>
      <c r="L45" s="87">
        <v>1424</v>
      </c>
      <c r="M45" s="88">
        <v>1443</v>
      </c>
    </row>
    <row r="46" spans="2:13" ht="27.75" customHeight="1">
      <c r="B46" s="1174"/>
      <c r="C46" s="1175"/>
      <c r="D46" s="89"/>
      <c r="E46" s="1178" t="s">
        <v>30</v>
      </c>
      <c r="F46" s="1178"/>
      <c r="G46" s="1178"/>
      <c r="H46" s="1179"/>
      <c r="I46" s="86" t="s">
        <v>478</v>
      </c>
      <c r="J46" s="87" t="s">
        <v>478</v>
      </c>
      <c r="K46" s="87" t="s">
        <v>478</v>
      </c>
      <c r="L46" s="87" t="s">
        <v>478</v>
      </c>
      <c r="M46" s="88" t="s">
        <v>478</v>
      </c>
    </row>
    <row r="47" spans="2:13" ht="27.75" customHeight="1">
      <c r="B47" s="1174"/>
      <c r="C47" s="1175"/>
      <c r="D47" s="90"/>
      <c r="E47" s="1188" t="s">
        <v>31</v>
      </c>
      <c r="F47" s="1189"/>
      <c r="G47" s="1189"/>
      <c r="H47" s="1190"/>
      <c r="I47" s="86" t="s">
        <v>478</v>
      </c>
      <c r="J47" s="87" t="s">
        <v>478</v>
      </c>
      <c r="K47" s="87" t="s">
        <v>478</v>
      </c>
      <c r="L47" s="87" t="s">
        <v>478</v>
      </c>
      <c r="M47" s="88" t="s">
        <v>478</v>
      </c>
    </row>
    <row r="48" spans="2:13" ht="27.75" customHeight="1">
      <c r="B48" s="1174"/>
      <c r="C48" s="1175"/>
      <c r="D48" s="85"/>
      <c r="E48" s="1178" t="s">
        <v>32</v>
      </c>
      <c r="F48" s="1178"/>
      <c r="G48" s="1178"/>
      <c r="H48" s="1179"/>
      <c r="I48" s="86" t="s">
        <v>478</v>
      </c>
      <c r="J48" s="87" t="s">
        <v>478</v>
      </c>
      <c r="K48" s="87" t="s">
        <v>478</v>
      </c>
      <c r="L48" s="87" t="s">
        <v>478</v>
      </c>
      <c r="M48" s="88" t="s">
        <v>478</v>
      </c>
    </row>
    <row r="49" spans="2:13" ht="27.75" customHeight="1">
      <c r="B49" s="1176"/>
      <c r="C49" s="1177"/>
      <c r="D49" s="85"/>
      <c r="E49" s="1178" t="s">
        <v>33</v>
      </c>
      <c r="F49" s="1178"/>
      <c r="G49" s="1178"/>
      <c r="H49" s="1179"/>
      <c r="I49" s="86" t="s">
        <v>478</v>
      </c>
      <c r="J49" s="87" t="s">
        <v>478</v>
      </c>
      <c r="K49" s="87" t="s">
        <v>478</v>
      </c>
      <c r="L49" s="87" t="s">
        <v>478</v>
      </c>
      <c r="M49" s="88" t="s">
        <v>478</v>
      </c>
    </row>
    <row r="50" spans="2:13" ht="27.75" customHeight="1">
      <c r="B50" s="1172" t="s">
        <v>34</v>
      </c>
      <c r="C50" s="1173"/>
      <c r="D50" s="91"/>
      <c r="E50" s="1178" t="s">
        <v>35</v>
      </c>
      <c r="F50" s="1178"/>
      <c r="G50" s="1178"/>
      <c r="H50" s="1179"/>
      <c r="I50" s="86">
        <v>2497</v>
      </c>
      <c r="J50" s="87">
        <v>2147</v>
      </c>
      <c r="K50" s="87">
        <v>2116</v>
      </c>
      <c r="L50" s="87">
        <v>1842</v>
      </c>
      <c r="M50" s="88">
        <v>2336</v>
      </c>
    </row>
    <row r="51" spans="2:13" ht="27.75" customHeight="1">
      <c r="B51" s="1174"/>
      <c r="C51" s="1175"/>
      <c r="D51" s="85"/>
      <c r="E51" s="1178" t="s">
        <v>36</v>
      </c>
      <c r="F51" s="1178"/>
      <c r="G51" s="1178"/>
      <c r="H51" s="1179"/>
      <c r="I51" s="86">
        <v>15</v>
      </c>
      <c r="J51" s="87">
        <v>9</v>
      </c>
      <c r="K51" s="87">
        <v>3</v>
      </c>
      <c r="L51" s="87" t="s">
        <v>478</v>
      </c>
      <c r="M51" s="88" t="s">
        <v>478</v>
      </c>
    </row>
    <row r="52" spans="2:13" ht="27.75" customHeight="1">
      <c r="B52" s="1176"/>
      <c r="C52" s="1177"/>
      <c r="D52" s="85"/>
      <c r="E52" s="1178" t="s">
        <v>37</v>
      </c>
      <c r="F52" s="1178"/>
      <c r="G52" s="1178"/>
      <c r="H52" s="1179"/>
      <c r="I52" s="86">
        <v>14233</v>
      </c>
      <c r="J52" s="87">
        <v>14749</v>
      </c>
      <c r="K52" s="87">
        <v>14174</v>
      </c>
      <c r="L52" s="87">
        <v>14919</v>
      </c>
      <c r="M52" s="88">
        <v>14672</v>
      </c>
    </row>
    <row r="53" spans="2:13" ht="27.75" customHeight="1" thickBot="1">
      <c r="B53" s="1180" t="s">
        <v>21</v>
      </c>
      <c r="C53" s="1181"/>
      <c r="D53" s="92"/>
      <c r="E53" s="1182" t="s">
        <v>38</v>
      </c>
      <c r="F53" s="1182"/>
      <c r="G53" s="1182"/>
      <c r="H53" s="1183"/>
      <c r="I53" s="93">
        <v>3780</v>
      </c>
      <c r="J53" s="94">
        <v>3939</v>
      </c>
      <c r="K53" s="94">
        <v>4612</v>
      </c>
      <c r="L53" s="94">
        <v>5407</v>
      </c>
      <c r="M53" s="95">
        <v>6479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517</v>
      </c>
      <c r="G2" s="113"/>
      <c r="H2" s="114"/>
    </row>
    <row r="3" spans="1:8">
      <c r="A3" s="110" t="s">
        <v>510</v>
      </c>
      <c r="B3" s="115"/>
      <c r="C3" s="116"/>
      <c r="D3" s="117">
        <v>30104</v>
      </c>
      <c r="E3" s="118"/>
      <c r="F3" s="119">
        <v>46819</v>
      </c>
      <c r="G3" s="120"/>
      <c r="H3" s="121"/>
    </row>
    <row r="4" spans="1:8">
      <c r="A4" s="122"/>
      <c r="B4" s="123"/>
      <c r="C4" s="124"/>
      <c r="D4" s="125">
        <v>13295</v>
      </c>
      <c r="E4" s="126"/>
      <c r="F4" s="127">
        <v>24121</v>
      </c>
      <c r="G4" s="128"/>
      <c r="H4" s="129"/>
    </row>
    <row r="5" spans="1:8">
      <c r="A5" s="110" t="s">
        <v>512</v>
      </c>
      <c r="B5" s="115"/>
      <c r="C5" s="116"/>
      <c r="D5" s="117">
        <v>54799</v>
      </c>
      <c r="E5" s="118"/>
      <c r="F5" s="119">
        <v>63956</v>
      </c>
      <c r="G5" s="120"/>
      <c r="H5" s="121"/>
    </row>
    <row r="6" spans="1:8">
      <c r="A6" s="122"/>
      <c r="B6" s="123"/>
      <c r="C6" s="124"/>
      <c r="D6" s="125">
        <v>26254</v>
      </c>
      <c r="E6" s="126"/>
      <c r="F6" s="127">
        <v>29239</v>
      </c>
      <c r="G6" s="128"/>
      <c r="H6" s="129"/>
    </row>
    <row r="7" spans="1:8">
      <c r="A7" s="110" t="s">
        <v>513</v>
      </c>
      <c r="B7" s="115"/>
      <c r="C7" s="116"/>
      <c r="D7" s="117">
        <v>44541</v>
      </c>
      <c r="E7" s="118"/>
      <c r="F7" s="119">
        <v>66255</v>
      </c>
      <c r="G7" s="120"/>
      <c r="H7" s="121"/>
    </row>
    <row r="8" spans="1:8">
      <c r="A8" s="122"/>
      <c r="B8" s="123"/>
      <c r="C8" s="124"/>
      <c r="D8" s="125">
        <v>22602</v>
      </c>
      <c r="E8" s="126"/>
      <c r="F8" s="127">
        <v>31822</v>
      </c>
      <c r="G8" s="128"/>
      <c r="H8" s="129"/>
    </row>
    <row r="9" spans="1:8">
      <c r="A9" s="110" t="s">
        <v>514</v>
      </c>
      <c r="B9" s="115"/>
      <c r="C9" s="116"/>
      <c r="D9" s="117">
        <v>51751</v>
      </c>
      <c r="E9" s="118"/>
      <c r="F9" s="119">
        <v>47278</v>
      </c>
      <c r="G9" s="120"/>
      <c r="H9" s="121"/>
    </row>
    <row r="10" spans="1:8">
      <c r="A10" s="122"/>
      <c r="B10" s="123"/>
      <c r="C10" s="124"/>
      <c r="D10" s="125">
        <v>14771</v>
      </c>
      <c r="E10" s="126"/>
      <c r="F10" s="127">
        <v>24096</v>
      </c>
      <c r="G10" s="128"/>
      <c r="H10" s="129"/>
    </row>
    <row r="11" spans="1:8">
      <c r="A11" s="110" t="s">
        <v>515</v>
      </c>
      <c r="B11" s="115"/>
      <c r="C11" s="116"/>
      <c r="D11" s="117">
        <v>74989</v>
      </c>
      <c r="E11" s="118"/>
      <c r="F11" s="119">
        <v>44504</v>
      </c>
      <c r="G11" s="120"/>
      <c r="H11" s="121"/>
    </row>
    <row r="12" spans="1:8">
      <c r="A12" s="122"/>
      <c r="B12" s="123"/>
      <c r="C12" s="130"/>
      <c r="D12" s="125">
        <v>19382</v>
      </c>
      <c r="E12" s="126"/>
      <c r="F12" s="127">
        <v>25876</v>
      </c>
      <c r="G12" s="128"/>
      <c r="H12" s="129"/>
    </row>
    <row r="13" spans="1:8">
      <c r="A13" s="110"/>
      <c r="B13" s="115"/>
      <c r="C13" s="131"/>
      <c r="D13" s="132">
        <v>51237</v>
      </c>
      <c r="E13" s="133"/>
      <c r="F13" s="134">
        <v>53762</v>
      </c>
      <c r="G13" s="135"/>
      <c r="H13" s="121"/>
    </row>
    <row r="14" spans="1:8">
      <c r="A14" s="122"/>
      <c r="B14" s="123"/>
      <c r="C14" s="124"/>
      <c r="D14" s="125">
        <v>19261</v>
      </c>
      <c r="E14" s="126"/>
      <c r="F14" s="127">
        <v>27031</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3.59</v>
      </c>
      <c r="C19" s="136">
        <f>ROUND(VALUE(SUBSTITUTE(実質収支比率等に係る経年分析!G$48,"▲","-")),2)</f>
        <v>3.63</v>
      </c>
      <c r="D19" s="136">
        <f>ROUND(VALUE(SUBSTITUTE(実質収支比率等に係る経年分析!H$48,"▲","-")),2)</f>
        <v>3.88</v>
      </c>
      <c r="E19" s="136">
        <f>ROUND(VALUE(SUBSTITUTE(実質収支比率等に係る経年分析!I$48,"▲","-")),2)</f>
        <v>3.33</v>
      </c>
      <c r="F19" s="136">
        <f>ROUND(VALUE(SUBSTITUTE(実質収支比率等に係る経年分析!J$48,"▲","-")),2)</f>
        <v>2.95</v>
      </c>
    </row>
    <row r="20" spans="1:11">
      <c r="A20" s="136" t="s">
        <v>43</v>
      </c>
      <c r="B20" s="136">
        <f>ROUND(VALUE(SUBSTITUTE(実質収支比率等に係る経年分析!F$47,"▲","-")),2)</f>
        <v>15.61</v>
      </c>
      <c r="C20" s="136">
        <f>ROUND(VALUE(SUBSTITUTE(実質収支比率等に係る経年分析!G$47,"▲","-")),2)</f>
        <v>13.94</v>
      </c>
      <c r="D20" s="136">
        <f>ROUND(VALUE(SUBSTITUTE(実質収支比率等に係る経年分析!H$47,"▲","-")),2)</f>
        <v>11.27</v>
      </c>
      <c r="E20" s="136">
        <f>ROUND(VALUE(SUBSTITUTE(実質収支比率等に係る経年分析!I$47,"▲","-")),2)</f>
        <v>11.16</v>
      </c>
      <c r="F20" s="136">
        <f>ROUND(VALUE(SUBSTITUTE(実質収支比率等に係る経年分析!J$47,"▲","-")),2)</f>
        <v>11.99</v>
      </c>
    </row>
    <row r="21" spans="1:11">
      <c r="A21" s="136" t="s">
        <v>44</v>
      </c>
      <c r="B21" s="136">
        <f>IF(ISNUMBER(VALUE(SUBSTITUTE(実質収支比率等に係る経年分析!F$49,"▲","-"))),ROUND(VALUE(SUBSTITUTE(実質収支比率等に係る経年分析!F$49,"▲","-")),2),NA())</f>
        <v>4</v>
      </c>
      <c r="C21" s="136">
        <f>IF(ISNUMBER(VALUE(SUBSTITUTE(実質収支比率等に係る経年分析!G$49,"▲","-"))),ROUND(VALUE(SUBSTITUTE(実質収支比率等に係る経年分析!G$49,"▲","-")),2),NA())</f>
        <v>-1.33</v>
      </c>
      <c r="D21" s="136">
        <f>IF(ISNUMBER(VALUE(SUBSTITUTE(実質収支比率等に係る経年分析!H$49,"▲","-"))),ROUND(VALUE(SUBSTITUTE(実質収支比率等に係る経年分析!H$49,"▲","-")),2),NA())</f>
        <v>-1.7</v>
      </c>
      <c r="E21" s="136">
        <f>IF(ISNUMBER(VALUE(SUBSTITUTE(実質収支比率等に係る経年分析!I$49,"▲","-"))),ROUND(VALUE(SUBSTITUTE(実質収支比率等に係る経年分析!I$49,"▲","-")),2),NA())</f>
        <v>-0.38</v>
      </c>
      <c r="F21" s="136">
        <f>IF(ISNUMBER(VALUE(SUBSTITUTE(実質収支比率等に係る経年分析!J$49,"▲","-"))),ROUND(VALUE(SUBSTITUTE(実質収支比率等に係る経年分析!J$49,"▲","-")),2),NA())</f>
        <v>0.45</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0.96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0.19</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介護保険介護サービス事業特別会計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c r="A31" s="137" t="str">
        <f>IF(連結実質赤字比率に係る赤字・黒字の構成分析!C$39="",NA(),連結実質赤字比率に係る赤字・黒字の構成分析!C$39)</f>
        <v>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0.42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2.94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0.05</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0.55000000000000004</v>
      </c>
    </row>
    <row r="33" spans="1:16">
      <c r="A33" s="137" t="str">
        <f>IF(連結実質赤字比率に係る赤字・黒字の構成分析!C$37="",NA(),連結実質赤字比率に係る赤字・黒字の構成分析!C$37)</f>
        <v>下水道事業会計</v>
      </c>
      <c r="B33" s="137" t="e">
        <f>IF(ROUND(VALUE(SUBSTITUTE(連結実質赤字比率に係る赤字・黒字の構成分析!F$37,"▲", "-")), 2) &lt; 0, ABS(ROUND(VALUE(SUBSTITUTE(連結実質赤字比率に係る赤字・黒字の構成分析!F$37,"▲", "-")), 2)), NA())</f>
        <v>#VALUE!</v>
      </c>
      <c r="C33" s="137" t="e">
        <f>IF(ROUND(VALUE(SUBSTITUTE(連結実質赤字比率に係る赤字・黒字の構成分析!F$37,"▲", "-")), 2) &gt;= 0, ABS(ROUND(VALUE(SUBSTITUTE(連結実質赤字比率に係る赤字・黒字の構成分析!F$37,"▲", "-")), 2)), NA())</f>
        <v>#VALUE!</v>
      </c>
      <c r="D33" s="137" t="e">
        <f>IF(ROUND(VALUE(SUBSTITUTE(連結実質赤字比率に係る赤字・黒字の構成分析!G$37,"▲", "-")), 2) &lt; 0, ABS(ROUND(VALUE(SUBSTITUTE(連結実質赤字比率に係る赤字・黒字の構成分析!G$37,"▲", "-")), 2)), NA())</f>
        <v>#VALUE!</v>
      </c>
      <c r="E33" s="137" t="e">
        <f>IF(ROUND(VALUE(SUBSTITUTE(連結実質赤字比率に係る赤字・黒字の構成分析!G$37,"▲", "-")), 2) &gt;= 0, ABS(ROUND(VALUE(SUBSTITUTE(連結実質赤字比率に係る赤字・黒字の構成分析!G$37,"▲", "-")), 2)), NA())</f>
        <v>#VALUE!</v>
      </c>
      <c r="F33" s="137" t="e">
        <f>IF(ROUND(VALUE(SUBSTITUTE(連結実質赤字比率に係る赤字・黒字の構成分析!H$37,"▲", "-")), 2) &lt; 0, ABS(ROUND(VALUE(SUBSTITUTE(連結実質赤字比率に係る赤字・黒字の構成分析!H$37,"▲", "-")), 2)), NA())</f>
        <v>#VALUE!</v>
      </c>
      <c r="G33" s="137" t="e">
        <f>IF(ROUND(VALUE(SUBSTITUTE(連結実質赤字比率に係る赤字・黒字の構成分析!H$37,"▲", "-")), 2) &gt;= 0, ABS(ROUND(VALUE(SUBSTITUTE(連結実質赤字比率に係る赤字・黒字の構成分析!H$37,"▲", "-")), 2)), NA())</f>
        <v>#VALUE!</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0.56000000000000005</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2.75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5.23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3.23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2.74</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3.59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3.63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3.87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3.33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2.94</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8.02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8.58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7.76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7.96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8.7799999999999994</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1361</v>
      </c>
      <c r="E42" s="138"/>
      <c r="F42" s="138"/>
      <c r="G42" s="138">
        <f>'実質公債費比率（分子）の構造'!L$52</f>
        <v>1358</v>
      </c>
      <c r="H42" s="138"/>
      <c r="I42" s="138"/>
      <c r="J42" s="138">
        <f>'実質公債費比率（分子）の構造'!M$52</f>
        <v>1397</v>
      </c>
      <c r="K42" s="138"/>
      <c r="L42" s="138"/>
      <c r="M42" s="138">
        <f>'実質公債費比率（分子）の構造'!N$52</f>
        <v>1328</v>
      </c>
      <c r="N42" s="138"/>
      <c r="O42" s="138"/>
      <c r="P42" s="138">
        <f>'実質公債費比率（分子）の構造'!O$52</f>
        <v>1314</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v>
      </c>
      <c r="C44" s="138"/>
      <c r="D44" s="138"/>
      <c r="E44" s="138">
        <f>'実質公債費比率（分子）の構造'!L$50</f>
        <v>1</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423</v>
      </c>
      <c r="C45" s="138"/>
      <c r="D45" s="138"/>
      <c r="E45" s="138">
        <f>'実質公債費比率（分子）の構造'!L$49</f>
        <v>427</v>
      </c>
      <c r="F45" s="138"/>
      <c r="G45" s="138"/>
      <c r="H45" s="138">
        <f>'実質公債費比率（分子）の構造'!M$49</f>
        <v>415</v>
      </c>
      <c r="I45" s="138"/>
      <c r="J45" s="138"/>
      <c r="K45" s="138">
        <f>'実質公債費比率（分子）の構造'!N$49</f>
        <v>424</v>
      </c>
      <c r="L45" s="138"/>
      <c r="M45" s="138"/>
      <c r="N45" s="138">
        <f>'実質公債費比率（分子）の構造'!O$49</f>
        <v>403</v>
      </c>
      <c r="O45" s="138"/>
      <c r="P45" s="138"/>
    </row>
    <row r="46" spans="1:16">
      <c r="A46" s="138" t="s">
        <v>55</v>
      </c>
      <c r="B46" s="138">
        <f>'実質公債費比率（分子）の構造'!K$48</f>
        <v>189</v>
      </c>
      <c r="C46" s="138"/>
      <c r="D46" s="138"/>
      <c r="E46" s="138">
        <f>'実質公債費比率（分子）の構造'!L$48</f>
        <v>248</v>
      </c>
      <c r="F46" s="138"/>
      <c r="G46" s="138"/>
      <c r="H46" s="138">
        <f>'実質公債費比率（分子）の構造'!M$48</f>
        <v>311</v>
      </c>
      <c r="I46" s="138"/>
      <c r="J46" s="138"/>
      <c r="K46" s="138">
        <f>'実質公債費比率（分子）の構造'!N$48</f>
        <v>309</v>
      </c>
      <c r="L46" s="138"/>
      <c r="M46" s="138"/>
      <c r="N46" s="138">
        <f>'実質公債費比率（分子）の構造'!O$48</f>
        <v>335</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1240</v>
      </c>
      <c r="C49" s="138"/>
      <c r="D49" s="138"/>
      <c r="E49" s="138">
        <f>'実質公債費比率（分子）の構造'!L$45</f>
        <v>1235</v>
      </c>
      <c r="F49" s="138"/>
      <c r="G49" s="138"/>
      <c r="H49" s="138">
        <f>'実質公債費比率（分子）の構造'!M$45</f>
        <v>1255</v>
      </c>
      <c r="I49" s="138"/>
      <c r="J49" s="138"/>
      <c r="K49" s="138">
        <f>'実質公債費比率（分子）の構造'!N$45</f>
        <v>1268</v>
      </c>
      <c r="L49" s="138"/>
      <c r="M49" s="138"/>
      <c r="N49" s="138">
        <f>'実質公債費比率（分子）の構造'!O$45</f>
        <v>1344</v>
      </c>
      <c r="O49" s="138"/>
      <c r="P49" s="138"/>
    </row>
    <row r="50" spans="1:16">
      <c r="A50" s="138" t="s">
        <v>59</v>
      </c>
      <c r="B50" s="138" t="e">
        <f>NA()</f>
        <v>#N/A</v>
      </c>
      <c r="C50" s="138">
        <f>IF(ISNUMBER('実質公債費比率（分子）の構造'!K$53),'実質公債費比率（分子）の構造'!K$53,NA())</f>
        <v>492</v>
      </c>
      <c r="D50" s="138" t="e">
        <f>NA()</f>
        <v>#N/A</v>
      </c>
      <c r="E50" s="138" t="e">
        <f>NA()</f>
        <v>#N/A</v>
      </c>
      <c r="F50" s="138">
        <f>IF(ISNUMBER('実質公債費比率（分子）の構造'!L$53),'実質公債費比率（分子）の構造'!L$53,NA())</f>
        <v>553</v>
      </c>
      <c r="G50" s="138" t="e">
        <f>NA()</f>
        <v>#N/A</v>
      </c>
      <c r="H50" s="138" t="e">
        <f>NA()</f>
        <v>#N/A</v>
      </c>
      <c r="I50" s="138">
        <f>IF(ISNUMBER('実質公債費比率（分子）の構造'!M$53),'実質公債費比率（分子）の構造'!M$53,NA())</f>
        <v>584</v>
      </c>
      <c r="J50" s="138" t="e">
        <f>NA()</f>
        <v>#N/A</v>
      </c>
      <c r="K50" s="138" t="e">
        <f>NA()</f>
        <v>#N/A</v>
      </c>
      <c r="L50" s="138">
        <f>IF(ISNUMBER('実質公債費比率（分子）の構造'!N$53),'実質公債費比率（分子）の構造'!N$53,NA())</f>
        <v>673</v>
      </c>
      <c r="M50" s="138" t="e">
        <f>NA()</f>
        <v>#N/A</v>
      </c>
      <c r="N50" s="138" t="e">
        <f>NA()</f>
        <v>#N/A</v>
      </c>
      <c r="O50" s="138">
        <f>IF(ISNUMBER('実質公債費比率（分子）の構造'!O$53),'実質公債費比率（分子）の構造'!O$53,NA())</f>
        <v>768</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14233</v>
      </c>
      <c r="E56" s="137"/>
      <c r="F56" s="137"/>
      <c r="G56" s="137">
        <f>'将来負担比率（分子）の構造'!J$52</f>
        <v>14749</v>
      </c>
      <c r="H56" s="137"/>
      <c r="I56" s="137"/>
      <c r="J56" s="137">
        <f>'将来負担比率（分子）の構造'!K$52</f>
        <v>14174</v>
      </c>
      <c r="K56" s="137"/>
      <c r="L56" s="137"/>
      <c r="M56" s="137">
        <f>'将来負担比率（分子）の構造'!L$52</f>
        <v>14919</v>
      </c>
      <c r="N56" s="137"/>
      <c r="O56" s="137"/>
      <c r="P56" s="137">
        <f>'将来負担比率（分子）の構造'!M$52</f>
        <v>14672</v>
      </c>
    </row>
    <row r="57" spans="1:16">
      <c r="A57" s="137" t="s">
        <v>36</v>
      </c>
      <c r="B57" s="137"/>
      <c r="C57" s="137"/>
      <c r="D57" s="137">
        <f>'将来負担比率（分子）の構造'!I$51</f>
        <v>15</v>
      </c>
      <c r="E57" s="137"/>
      <c r="F57" s="137"/>
      <c r="G57" s="137">
        <f>'将来負担比率（分子）の構造'!J$51</f>
        <v>9</v>
      </c>
      <c r="H57" s="137"/>
      <c r="I57" s="137"/>
      <c r="J57" s="137">
        <f>'将来負担比率（分子）の構造'!K$51</f>
        <v>3</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2497</v>
      </c>
      <c r="E58" s="137"/>
      <c r="F58" s="137"/>
      <c r="G58" s="137">
        <f>'将来負担比率（分子）の構造'!J$50</f>
        <v>2147</v>
      </c>
      <c r="H58" s="137"/>
      <c r="I58" s="137"/>
      <c r="J58" s="137">
        <f>'将来負担比率（分子）の構造'!K$50</f>
        <v>2116</v>
      </c>
      <c r="K58" s="137"/>
      <c r="L58" s="137"/>
      <c r="M58" s="137">
        <f>'将来負担比率（分子）の構造'!L$50</f>
        <v>1842</v>
      </c>
      <c r="N58" s="137"/>
      <c r="O58" s="137"/>
      <c r="P58" s="137">
        <f>'将来負担比率（分子）の構造'!M$50</f>
        <v>2336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1656</v>
      </c>
      <c r="C62" s="137"/>
      <c r="D62" s="137"/>
      <c r="E62" s="137">
        <f>'将来負担比率（分子）の構造'!J$45</f>
        <v>1629</v>
      </c>
      <c r="F62" s="137"/>
      <c r="G62" s="137"/>
      <c r="H62" s="137">
        <f>'将来負担比率（分子）の構造'!K$45</f>
        <v>1482</v>
      </c>
      <c r="I62" s="137"/>
      <c r="J62" s="137"/>
      <c r="K62" s="137">
        <f>'将来負担比率（分子）の構造'!L$45</f>
        <v>1424</v>
      </c>
      <c r="L62" s="137"/>
      <c r="M62" s="137"/>
      <c r="N62" s="137">
        <f>'将来負担比率（分子）の構造'!M$45</f>
        <v>1443</v>
      </c>
      <c r="O62" s="137"/>
      <c r="P62" s="137"/>
    </row>
    <row r="63" spans="1:16">
      <c r="A63" s="137" t="s">
        <v>28</v>
      </c>
      <c r="B63" s="137">
        <f>'将来負担比率（分子）の構造'!I$44</f>
        <v>1958</v>
      </c>
      <c r="C63" s="137"/>
      <c r="D63" s="137"/>
      <c r="E63" s="137">
        <f>'将来負担比率（分子）の構造'!J$44</f>
        <v>1564</v>
      </c>
      <c r="F63" s="137"/>
      <c r="G63" s="137"/>
      <c r="H63" s="137">
        <f>'将来負担比率（分子）の構造'!K$44</f>
        <v>1252</v>
      </c>
      <c r="I63" s="137"/>
      <c r="J63" s="137"/>
      <c r="K63" s="137">
        <f>'将来負担比率（分子）の構造'!L$44</f>
        <v>1051</v>
      </c>
      <c r="L63" s="137"/>
      <c r="M63" s="137"/>
      <c r="N63" s="137">
        <f>'将来負担比率（分子）の構造'!M$44</f>
        <v>754</v>
      </c>
      <c r="O63" s="137"/>
      <c r="P63" s="137"/>
    </row>
    <row r="64" spans="1:16">
      <c r="A64" s="137" t="s">
        <v>27</v>
      </c>
      <c r="B64" s="137">
        <f>'将来負担比率（分子）の構造'!I$43</f>
        <v>3312</v>
      </c>
      <c r="C64" s="137"/>
      <c r="D64" s="137"/>
      <c r="E64" s="137">
        <f>'将来負担比率（分子）の構造'!J$43</f>
        <v>3230</v>
      </c>
      <c r="F64" s="137"/>
      <c r="G64" s="137"/>
      <c r="H64" s="137">
        <f>'将来負担比率（分子）の構造'!K$43</f>
        <v>3267</v>
      </c>
      <c r="I64" s="137"/>
      <c r="J64" s="137"/>
      <c r="K64" s="137">
        <f>'将来負担比率（分子）の構造'!L$43</f>
        <v>3846</v>
      </c>
      <c r="L64" s="137"/>
      <c r="M64" s="137"/>
      <c r="N64" s="137">
        <f>'将来負担比率（分子）の構造'!M$43</f>
        <v>4088</v>
      </c>
      <c r="O64" s="137"/>
      <c r="P64" s="137"/>
    </row>
    <row r="65" spans="1:16">
      <c r="A65" s="137" t="s">
        <v>26</v>
      </c>
      <c r="B65" s="137">
        <f>'将来負担比率（分子）の構造'!I$42</f>
        <v>1</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13598</v>
      </c>
      <c r="C66" s="137"/>
      <c r="D66" s="137"/>
      <c r="E66" s="137">
        <f>'将来負担比率（分子）の構造'!J$41</f>
        <v>14422</v>
      </c>
      <c r="F66" s="137"/>
      <c r="G66" s="137"/>
      <c r="H66" s="137">
        <f>'将来負担比率（分子）の構造'!K$41</f>
        <v>14903</v>
      </c>
      <c r="I66" s="137"/>
      <c r="J66" s="137"/>
      <c r="K66" s="137">
        <f>'将来負担比率（分子）の構造'!L$41</f>
        <v>15848</v>
      </c>
      <c r="L66" s="137"/>
      <c r="M66" s="137"/>
      <c r="N66" s="137">
        <f>'将来負担比率（分子）の構造'!M$41</f>
        <v>17202</v>
      </c>
      <c r="O66" s="137"/>
      <c r="P66" s="137"/>
    </row>
    <row r="67" spans="1:16">
      <c r="A67" s="137" t="s">
        <v>63</v>
      </c>
      <c r="B67" s="137" t="e">
        <f>NA()</f>
        <v>#N/A</v>
      </c>
      <c r="C67" s="137">
        <f>IF(ISNUMBER('将来負担比率（分子）の構造'!I$53), IF('将来負担比率（分子）の構造'!I$53 &lt; 0, 0, '将来負担比率（分子）の構造'!I$53), NA())</f>
        <v>3780</v>
      </c>
      <c r="D67" s="137" t="e">
        <f>NA()</f>
        <v>#N/A</v>
      </c>
      <c r="E67" s="137" t="e">
        <f>NA()</f>
        <v>#N/A</v>
      </c>
      <c r="F67" s="137">
        <f>IF(ISNUMBER('将来負担比率（分子）の構造'!J$53), IF('将来負担比率（分子）の構造'!J$53 &lt; 0, 0, '将来負担比率（分子）の構造'!J$53), NA())</f>
        <v>3939</v>
      </c>
      <c r="G67" s="137" t="e">
        <f>NA()</f>
        <v>#N/A</v>
      </c>
      <c r="H67" s="137" t="e">
        <f>NA()</f>
        <v>#N/A</v>
      </c>
      <c r="I67" s="137">
        <f>IF(ISNUMBER('将来負担比率（分子）の構造'!K$53), IF('将来負担比率（分子）の構造'!K$53 &lt; 0, 0, '将来負担比率（分子）の構造'!K$53), NA())</f>
        <v>4612</v>
      </c>
      <c r="J67" s="137" t="e">
        <f>NA()</f>
        <v>#N/A</v>
      </c>
      <c r="K67" s="137" t="e">
        <f>NA()</f>
        <v>#N/A</v>
      </c>
      <c r="L67" s="137">
        <f>IF(ISNUMBER('将来負担比率（分子）の構造'!L$53), IF('将来負担比率（分子）の構造'!L$53 &lt; 0, 0, '将来負担比率（分子）の構造'!L$53), NA())</f>
        <v>5407</v>
      </c>
      <c r="M67" s="137" t="e">
        <f>NA()</f>
        <v>#N/A</v>
      </c>
      <c r="N67" s="137" t="e">
        <f>NA()</f>
        <v>#N/A</v>
      </c>
      <c r="O67" s="137">
        <f>IF(ISNUMBER('将来負担比率（分子）の構造'!M$53), IF('将来負担比率（分子）の構造'!M$53 &lt; 0, 0, '将来負担比率（分子）の構造'!M$53), NA())</f>
        <v>6479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80" zoomScaleNormal="8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194</v>
      </c>
      <c r="DI1" s="704"/>
      <c r="DJ1" s="704"/>
      <c r="DK1" s="704"/>
      <c r="DL1" s="704"/>
      <c r="DM1" s="704"/>
      <c r="DN1" s="705"/>
      <c r="DP1" s="703" t="s">
        <v>195</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197</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198</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199</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200</v>
      </c>
      <c r="S4" s="651"/>
      <c r="T4" s="651"/>
      <c r="U4" s="651"/>
      <c r="V4" s="651"/>
      <c r="W4" s="651"/>
      <c r="X4" s="651"/>
      <c r="Y4" s="652"/>
      <c r="Z4" s="650" t="s">
        <v>201</v>
      </c>
      <c r="AA4" s="651"/>
      <c r="AB4" s="651"/>
      <c r="AC4" s="652"/>
      <c r="AD4" s="650" t="s">
        <v>202</v>
      </c>
      <c r="AE4" s="651"/>
      <c r="AF4" s="651"/>
      <c r="AG4" s="651"/>
      <c r="AH4" s="651"/>
      <c r="AI4" s="651"/>
      <c r="AJ4" s="651"/>
      <c r="AK4" s="652"/>
      <c r="AL4" s="650" t="s">
        <v>201</v>
      </c>
      <c r="AM4" s="651"/>
      <c r="AN4" s="651"/>
      <c r="AO4" s="652"/>
      <c r="AP4" s="706" t="s">
        <v>203</v>
      </c>
      <c r="AQ4" s="706"/>
      <c r="AR4" s="706"/>
      <c r="AS4" s="706"/>
      <c r="AT4" s="706"/>
      <c r="AU4" s="706"/>
      <c r="AV4" s="706"/>
      <c r="AW4" s="706"/>
      <c r="AX4" s="706"/>
      <c r="AY4" s="706"/>
      <c r="AZ4" s="706"/>
      <c r="BA4" s="706"/>
      <c r="BB4" s="706"/>
      <c r="BC4" s="706"/>
      <c r="BD4" s="706"/>
      <c r="BE4" s="706"/>
      <c r="BF4" s="706"/>
      <c r="BG4" s="706" t="s">
        <v>204</v>
      </c>
      <c r="BH4" s="706"/>
      <c r="BI4" s="706"/>
      <c r="BJ4" s="706"/>
      <c r="BK4" s="706"/>
      <c r="BL4" s="706"/>
      <c r="BM4" s="706"/>
      <c r="BN4" s="706"/>
      <c r="BO4" s="706" t="s">
        <v>201</v>
      </c>
      <c r="BP4" s="706"/>
      <c r="BQ4" s="706"/>
      <c r="BR4" s="706"/>
      <c r="BS4" s="706" t="s">
        <v>205</v>
      </c>
      <c r="BT4" s="706"/>
      <c r="BU4" s="706"/>
      <c r="BV4" s="706"/>
      <c r="BW4" s="706"/>
      <c r="BX4" s="706"/>
      <c r="BY4" s="706"/>
      <c r="BZ4" s="706"/>
      <c r="CA4" s="706"/>
      <c r="CB4" s="706"/>
      <c r="CD4" s="695" t="s">
        <v>206</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7" t="s">
        <v>207</v>
      </c>
      <c r="C5" s="678"/>
      <c r="D5" s="678"/>
      <c r="E5" s="678"/>
      <c r="F5" s="678"/>
      <c r="G5" s="678"/>
      <c r="H5" s="678"/>
      <c r="I5" s="678"/>
      <c r="J5" s="678"/>
      <c r="K5" s="678"/>
      <c r="L5" s="678"/>
      <c r="M5" s="678"/>
      <c r="N5" s="678"/>
      <c r="O5" s="678"/>
      <c r="P5" s="678"/>
      <c r="Q5" s="679"/>
      <c r="R5" s="640">
        <v>5176426</v>
      </c>
      <c r="S5" s="641"/>
      <c r="T5" s="641"/>
      <c r="U5" s="641"/>
      <c r="V5" s="641"/>
      <c r="W5" s="641"/>
      <c r="X5" s="641"/>
      <c r="Y5" s="688"/>
      <c r="Z5" s="701">
        <v>25.2</v>
      </c>
      <c r="AA5" s="701"/>
      <c r="AB5" s="701"/>
      <c r="AC5" s="701"/>
      <c r="AD5" s="702">
        <v>5176426</v>
      </c>
      <c r="AE5" s="702"/>
      <c r="AF5" s="702"/>
      <c r="AG5" s="702"/>
      <c r="AH5" s="702"/>
      <c r="AI5" s="702"/>
      <c r="AJ5" s="702"/>
      <c r="AK5" s="702"/>
      <c r="AL5" s="689">
        <v>52.3</v>
      </c>
      <c r="AM5" s="658"/>
      <c r="AN5" s="658"/>
      <c r="AO5" s="690"/>
      <c r="AP5" s="677" t="s">
        <v>208</v>
      </c>
      <c r="AQ5" s="678"/>
      <c r="AR5" s="678"/>
      <c r="AS5" s="678"/>
      <c r="AT5" s="678"/>
      <c r="AU5" s="678"/>
      <c r="AV5" s="678"/>
      <c r="AW5" s="678"/>
      <c r="AX5" s="678"/>
      <c r="AY5" s="678"/>
      <c r="AZ5" s="678"/>
      <c r="BA5" s="678"/>
      <c r="BB5" s="678"/>
      <c r="BC5" s="678"/>
      <c r="BD5" s="678"/>
      <c r="BE5" s="678"/>
      <c r="BF5" s="679"/>
      <c r="BG5" s="590">
        <v>5176426</v>
      </c>
      <c r="BH5" s="591"/>
      <c r="BI5" s="591"/>
      <c r="BJ5" s="591"/>
      <c r="BK5" s="591"/>
      <c r="BL5" s="591"/>
      <c r="BM5" s="591"/>
      <c r="BN5" s="592"/>
      <c r="BO5" s="643">
        <v>100</v>
      </c>
      <c r="BP5" s="643"/>
      <c r="BQ5" s="643"/>
      <c r="BR5" s="643"/>
      <c r="BS5" s="644">
        <v>36781</v>
      </c>
      <c r="BT5" s="644"/>
      <c r="BU5" s="644"/>
      <c r="BV5" s="644"/>
      <c r="BW5" s="644"/>
      <c r="BX5" s="644"/>
      <c r="BY5" s="644"/>
      <c r="BZ5" s="644"/>
      <c r="CA5" s="644"/>
      <c r="CB5" s="680"/>
      <c r="CD5" s="695" t="s">
        <v>203</v>
      </c>
      <c r="CE5" s="696"/>
      <c r="CF5" s="696"/>
      <c r="CG5" s="696"/>
      <c r="CH5" s="696"/>
      <c r="CI5" s="696"/>
      <c r="CJ5" s="696"/>
      <c r="CK5" s="696"/>
      <c r="CL5" s="696"/>
      <c r="CM5" s="696"/>
      <c r="CN5" s="696"/>
      <c r="CO5" s="696"/>
      <c r="CP5" s="696"/>
      <c r="CQ5" s="697"/>
      <c r="CR5" s="695" t="s">
        <v>209</v>
      </c>
      <c r="CS5" s="696"/>
      <c r="CT5" s="696"/>
      <c r="CU5" s="696"/>
      <c r="CV5" s="696"/>
      <c r="CW5" s="696"/>
      <c r="CX5" s="696"/>
      <c r="CY5" s="697"/>
      <c r="CZ5" s="695" t="s">
        <v>201</v>
      </c>
      <c r="DA5" s="696"/>
      <c r="DB5" s="696"/>
      <c r="DC5" s="697"/>
      <c r="DD5" s="695" t="s">
        <v>210</v>
      </c>
      <c r="DE5" s="696"/>
      <c r="DF5" s="696"/>
      <c r="DG5" s="696"/>
      <c r="DH5" s="696"/>
      <c r="DI5" s="696"/>
      <c r="DJ5" s="696"/>
      <c r="DK5" s="696"/>
      <c r="DL5" s="696"/>
      <c r="DM5" s="696"/>
      <c r="DN5" s="696"/>
      <c r="DO5" s="696"/>
      <c r="DP5" s="697"/>
      <c r="DQ5" s="695" t="s">
        <v>211</v>
      </c>
      <c r="DR5" s="696"/>
      <c r="DS5" s="696"/>
      <c r="DT5" s="696"/>
      <c r="DU5" s="696"/>
      <c r="DV5" s="696"/>
      <c r="DW5" s="696"/>
      <c r="DX5" s="696"/>
      <c r="DY5" s="696"/>
      <c r="DZ5" s="696"/>
      <c r="EA5" s="696"/>
      <c r="EB5" s="696"/>
      <c r="EC5" s="697"/>
    </row>
    <row r="6" spans="2:143" ht="11.25" customHeight="1">
      <c r="B6" s="587" t="s">
        <v>212</v>
      </c>
      <c r="C6" s="588"/>
      <c r="D6" s="588"/>
      <c r="E6" s="588"/>
      <c r="F6" s="588"/>
      <c r="G6" s="588"/>
      <c r="H6" s="588"/>
      <c r="I6" s="588"/>
      <c r="J6" s="588"/>
      <c r="K6" s="588"/>
      <c r="L6" s="588"/>
      <c r="M6" s="588"/>
      <c r="N6" s="588"/>
      <c r="O6" s="588"/>
      <c r="P6" s="588"/>
      <c r="Q6" s="589"/>
      <c r="R6" s="590">
        <v>187471</v>
      </c>
      <c r="S6" s="591"/>
      <c r="T6" s="591"/>
      <c r="U6" s="591"/>
      <c r="V6" s="591"/>
      <c r="W6" s="591"/>
      <c r="X6" s="591"/>
      <c r="Y6" s="592"/>
      <c r="Z6" s="643">
        <v>0.9</v>
      </c>
      <c r="AA6" s="643"/>
      <c r="AB6" s="643"/>
      <c r="AC6" s="643"/>
      <c r="AD6" s="644">
        <v>187471</v>
      </c>
      <c r="AE6" s="644"/>
      <c r="AF6" s="644"/>
      <c r="AG6" s="644"/>
      <c r="AH6" s="644"/>
      <c r="AI6" s="644"/>
      <c r="AJ6" s="644"/>
      <c r="AK6" s="644"/>
      <c r="AL6" s="613">
        <v>1.9</v>
      </c>
      <c r="AM6" s="645"/>
      <c r="AN6" s="645"/>
      <c r="AO6" s="646"/>
      <c r="AP6" s="587" t="s">
        <v>213</v>
      </c>
      <c r="AQ6" s="588"/>
      <c r="AR6" s="588"/>
      <c r="AS6" s="588"/>
      <c r="AT6" s="588"/>
      <c r="AU6" s="588"/>
      <c r="AV6" s="588"/>
      <c r="AW6" s="588"/>
      <c r="AX6" s="588"/>
      <c r="AY6" s="588"/>
      <c r="AZ6" s="588"/>
      <c r="BA6" s="588"/>
      <c r="BB6" s="588"/>
      <c r="BC6" s="588"/>
      <c r="BD6" s="588"/>
      <c r="BE6" s="588"/>
      <c r="BF6" s="589"/>
      <c r="BG6" s="590">
        <v>5176426</v>
      </c>
      <c r="BH6" s="591"/>
      <c r="BI6" s="591"/>
      <c r="BJ6" s="591"/>
      <c r="BK6" s="591"/>
      <c r="BL6" s="591"/>
      <c r="BM6" s="591"/>
      <c r="BN6" s="592"/>
      <c r="BO6" s="643">
        <v>100</v>
      </c>
      <c r="BP6" s="643"/>
      <c r="BQ6" s="643"/>
      <c r="BR6" s="643"/>
      <c r="BS6" s="644">
        <v>36781</v>
      </c>
      <c r="BT6" s="644"/>
      <c r="BU6" s="644"/>
      <c r="BV6" s="644"/>
      <c r="BW6" s="644"/>
      <c r="BX6" s="644"/>
      <c r="BY6" s="644"/>
      <c r="BZ6" s="644"/>
      <c r="CA6" s="644"/>
      <c r="CB6" s="680"/>
      <c r="CD6" s="647" t="s">
        <v>214</v>
      </c>
      <c r="CE6" s="648"/>
      <c r="CF6" s="648"/>
      <c r="CG6" s="648"/>
      <c r="CH6" s="648"/>
      <c r="CI6" s="648"/>
      <c r="CJ6" s="648"/>
      <c r="CK6" s="648"/>
      <c r="CL6" s="648"/>
      <c r="CM6" s="648"/>
      <c r="CN6" s="648"/>
      <c r="CO6" s="648"/>
      <c r="CP6" s="648"/>
      <c r="CQ6" s="649"/>
      <c r="CR6" s="590">
        <v>138165</v>
      </c>
      <c r="CS6" s="591"/>
      <c r="CT6" s="591"/>
      <c r="CU6" s="591"/>
      <c r="CV6" s="591"/>
      <c r="CW6" s="591"/>
      <c r="CX6" s="591"/>
      <c r="CY6" s="592"/>
      <c r="CZ6" s="643">
        <v>0.7</v>
      </c>
      <c r="DA6" s="643"/>
      <c r="DB6" s="643"/>
      <c r="DC6" s="643"/>
      <c r="DD6" s="596" t="s">
        <v>215</v>
      </c>
      <c r="DE6" s="591"/>
      <c r="DF6" s="591"/>
      <c r="DG6" s="591"/>
      <c r="DH6" s="591"/>
      <c r="DI6" s="591"/>
      <c r="DJ6" s="591"/>
      <c r="DK6" s="591"/>
      <c r="DL6" s="591"/>
      <c r="DM6" s="591"/>
      <c r="DN6" s="591"/>
      <c r="DO6" s="591"/>
      <c r="DP6" s="592"/>
      <c r="DQ6" s="596">
        <v>138165</v>
      </c>
      <c r="DR6" s="591"/>
      <c r="DS6" s="591"/>
      <c r="DT6" s="591"/>
      <c r="DU6" s="591"/>
      <c r="DV6" s="591"/>
      <c r="DW6" s="591"/>
      <c r="DX6" s="591"/>
      <c r="DY6" s="591"/>
      <c r="DZ6" s="591"/>
      <c r="EA6" s="591"/>
      <c r="EB6" s="591"/>
      <c r="EC6" s="626"/>
    </row>
    <row r="7" spans="2:143" ht="11.25" customHeight="1">
      <c r="B7" s="587" t="s">
        <v>216</v>
      </c>
      <c r="C7" s="588"/>
      <c r="D7" s="588"/>
      <c r="E7" s="588"/>
      <c r="F7" s="588"/>
      <c r="G7" s="588"/>
      <c r="H7" s="588"/>
      <c r="I7" s="588"/>
      <c r="J7" s="588"/>
      <c r="K7" s="588"/>
      <c r="L7" s="588"/>
      <c r="M7" s="588"/>
      <c r="N7" s="588"/>
      <c r="O7" s="588"/>
      <c r="P7" s="588"/>
      <c r="Q7" s="589"/>
      <c r="R7" s="590">
        <v>4068</v>
      </c>
      <c r="S7" s="591"/>
      <c r="T7" s="591"/>
      <c r="U7" s="591"/>
      <c r="V7" s="591"/>
      <c r="W7" s="591"/>
      <c r="X7" s="591"/>
      <c r="Y7" s="592"/>
      <c r="Z7" s="643">
        <v>0</v>
      </c>
      <c r="AA7" s="643"/>
      <c r="AB7" s="643"/>
      <c r="AC7" s="643"/>
      <c r="AD7" s="644">
        <v>4068</v>
      </c>
      <c r="AE7" s="644"/>
      <c r="AF7" s="644"/>
      <c r="AG7" s="644"/>
      <c r="AH7" s="644"/>
      <c r="AI7" s="644"/>
      <c r="AJ7" s="644"/>
      <c r="AK7" s="644"/>
      <c r="AL7" s="613">
        <v>0</v>
      </c>
      <c r="AM7" s="645"/>
      <c r="AN7" s="645"/>
      <c r="AO7" s="646"/>
      <c r="AP7" s="587" t="s">
        <v>217</v>
      </c>
      <c r="AQ7" s="588"/>
      <c r="AR7" s="588"/>
      <c r="AS7" s="588"/>
      <c r="AT7" s="588"/>
      <c r="AU7" s="588"/>
      <c r="AV7" s="588"/>
      <c r="AW7" s="588"/>
      <c r="AX7" s="588"/>
      <c r="AY7" s="588"/>
      <c r="AZ7" s="588"/>
      <c r="BA7" s="588"/>
      <c r="BB7" s="588"/>
      <c r="BC7" s="588"/>
      <c r="BD7" s="588"/>
      <c r="BE7" s="588"/>
      <c r="BF7" s="589"/>
      <c r="BG7" s="590">
        <v>2593959</v>
      </c>
      <c r="BH7" s="591"/>
      <c r="BI7" s="591"/>
      <c r="BJ7" s="591"/>
      <c r="BK7" s="591"/>
      <c r="BL7" s="591"/>
      <c r="BM7" s="591"/>
      <c r="BN7" s="592"/>
      <c r="BO7" s="643">
        <v>50.1</v>
      </c>
      <c r="BP7" s="643"/>
      <c r="BQ7" s="643"/>
      <c r="BR7" s="643"/>
      <c r="BS7" s="644">
        <v>36781</v>
      </c>
      <c r="BT7" s="644"/>
      <c r="BU7" s="644"/>
      <c r="BV7" s="644"/>
      <c r="BW7" s="644"/>
      <c r="BX7" s="644"/>
      <c r="BY7" s="644"/>
      <c r="BZ7" s="644"/>
      <c r="CA7" s="644"/>
      <c r="CB7" s="680"/>
      <c r="CD7" s="627" t="s">
        <v>218</v>
      </c>
      <c r="CE7" s="624"/>
      <c r="CF7" s="624"/>
      <c r="CG7" s="624"/>
      <c r="CH7" s="624"/>
      <c r="CI7" s="624"/>
      <c r="CJ7" s="624"/>
      <c r="CK7" s="624"/>
      <c r="CL7" s="624"/>
      <c r="CM7" s="624"/>
      <c r="CN7" s="624"/>
      <c r="CO7" s="624"/>
      <c r="CP7" s="624"/>
      <c r="CQ7" s="625"/>
      <c r="CR7" s="590">
        <v>5284202</v>
      </c>
      <c r="CS7" s="591"/>
      <c r="CT7" s="591"/>
      <c r="CU7" s="591"/>
      <c r="CV7" s="591"/>
      <c r="CW7" s="591"/>
      <c r="CX7" s="591"/>
      <c r="CY7" s="592"/>
      <c r="CZ7" s="643">
        <v>26.1</v>
      </c>
      <c r="DA7" s="643"/>
      <c r="DB7" s="643"/>
      <c r="DC7" s="643"/>
      <c r="DD7" s="596">
        <v>3010627</v>
      </c>
      <c r="DE7" s="591"/>
      <c r="DF7" s="591"/>
      <c r="DG7" s="591"/>
      <c r="DH7" s="591"/>
      <c r="DI7" s="591"/>
      <c r="DJ7" s="591"/>
      <c r="DK7" s="591"/>
      <c r="DL7" s="591"/>
      <c r="DM7" s="591"/>
      <c r="DN7" s="591"/>
      <c r="DO7" s="591"/>
      <c r="DP7" s="592"/>
      <c r="DQ7" s="596">
        <v>2093839</v>
      </c>
      <c r="DR7" s="591"/>
      <c r="DS7" s="591"/>
      <c r="DT7" s="591"/>
      <c r="DU7" s="591"/>
      <c r="DV7" s="591"/>
      <c r="DW7" s="591"/>
      <c r="DX7" s="591"/>
      <c r="DY7" s="591"/>
      <c r="DZ7" s="591"/>
      <c r="EA7" s="591"/>
      <c r="EB7" s="591"/>
      <c r="EC7" s="626"/>
    </row>
    <row r="8" spans="2:143" ht="11.25" customHeight="1">
      <c r="B8" s="587" t="s">
        <v>219</v>
      </c>
      <c r="C8" s="588"/>
      <c r="D8" s="588"/>
      <c r="E8" s="588"/>
      <c r="F8" s="588"/>
      <c r="G8" s="588"/>
      <c r="H8" s="588"/>
      <c r="I8" s="588"/>
      <c r="J8" s="588"/>
      <c r="K8" s="588"/>
      <c r="L8" s="588"/>
      <c r="M8" s="588"/>
      <c r="N8" s="588"/>
      <c r="O8" s="588"/>
      <c r="P8" s="588"/>
      <c r="Q8" s="589"/>
      <c r="R8" s="590">
        <v>10150</v>
      </c>
      <c r="S8" s="591"/>
      <c r="T8" s="591"/>
      <c r="U8" s="591"/>
      <c r="V8" s="591"/>
      <c r="W8" s="591"/>
      <c r="X8" s="591"/>
      <c r="Y8" s="592"/>
      <c r="Z8" s="643">
        <v>0</v>
      </c>
      <c r="AA8" s="643"/>
      <c r="AB8" s="643"/>
      <c r="AC8" s="643"/>
      <c r="AD8" s="644">
        <v>10150</v>
      </c>
      <c r="AE8" s="644"/>
      <c r="AF8" s="644"/>
      <c r="AG8" s="644"/>
      <c r="AH8" s="644"/>
      <c r="AI8" s="644"/>
      <c r="AJ8" s="644"/>
      <c r="AK8" s="644"/>
      <c r="AL8" s="613">
        <v>0.1</v>
      </c>
      <c r="AM8" s="645"/>
      <c r="AN8" s="645"/>
      <c r="AO8" s="646"/>
      <c r="AP8" s="587" t="s">
        <v>220</v>
      </c>
      <c r="AQ8" s="588"/>
      <c r="AR8" s="588"/>
      <c r="AS8" s="588"/>
      <c r="AT8" s="588"/>
      <c r="AU8" s="588"/>
      <c r="AV8" s="588"/>
      <c r="AW8" s="588"/>
      <c r="AX8" s="588"/>
      <c r="AY8" s="588"/>
      <c r="AZ8" s="588"/>
      <c r="BA8" s="588"/>
      <c r="BB8" s="588"/>
      <c r="BC8" s="588"/>
      <c r="BD8" s="588"/>
      <c r="BE8" s="588"/>
      <c r="BF8" s="589"/>
      <c r="BG8" s="590">
        <v>97277</v>
      </c>
      <c r="BH8" s="591"/>
      <c r="BI8" s="591"/>
      <c r="BJ8" s="591"/>
      <c r="BK8" s="591"/>
      <c r="BL8" s="591"/>
      <c r="BM8" s="591"/>
      <c r="BN8" s="592"/>
      <c r="BO8" s="643">
        <v>1.9</v>
      </c>
      <c r="BP8" s="643"/>
      <c r="BQ8" s="643"/>
      <c r="BR8" s="643"/>
      <c r="BS8" s="596" t="s">
        <v>111</v>
      </c>
      <c r="BT8" s="591"/>
      <c r="BU8" s="591"/>
      <c r="BV8" s="591"/>
      <c r="BW8" s="591"/>
      <c r="BX8" s="591"/>
      <c r="BY8" s="591"/>
      <c r="BZ8" s="591"/>
      <c r="CA8" s="591"/>
      <c r="CB8" s="626"/>
      <c r="CD8" s="627" t="s">
        <v>221</v>
      </c>
      <c r="CE8" s="624"/>
      <c r="CF8" s="624"/>
      <c r="CG8" s="624"/>
      <c r="CH8" s="624"/>
      <c r="CI8" s="624"/>
      <c r="CJ8" s="624"/>
      <c r="CK8" s="624"/>
      <c r="CL8" s="624"/>
      <c r="CM8" s="624"/>
      <c r="CN8" s="624"/>
      <c r="CO8" s="624"/>
      <c r="CP8" s="624"/>
      <c r="CQ8" s="625"/>
      <c r="CR8" s="590">
        <v>7118013</v>
      </c>
      <c r="CS8" s="591"/>
      <c r="CT8" s="591"/>
      <c r="CU8" s="591"/>
      <c r="CV8" s="591"/>
      <c r="CW8" s="591"/>
      <c r="CX8" s="591"/>
      <c r="CY8" s="592"/>
      <c r="CZ8" s="643">
        <v>35.200000000000003</v>
      </c>
      <c r="DA8" s="643"/>
      <c r="DB8" s="643"/>
      <c r="DC8" s="643"/>
      <c r="DD8" s="596">
        <v>138753</v>
      </c>
      <c r="DE8" s="591"/>
      <c r="DF8" s="591"/>
      <c r="DG8" s="591"/>
      <c r="DH8" s="591"/>
      <c r="DI8" s="591"/>
      <c r="DJ8" s="591"/>
      <c r="DK8" s="591"/>
      <c r="DL8" s="591"/>
      <c r="DM8" s="591"/>
      <c r="DN8" s="591"/>
      <c r="DO8" s="591"/>
      <c r="DP8" s="592"/>
      <c r="DQ8" s="596">
        <v>3084558</v>
      </c>
      <c r="DR8" s="591"/>
      <c r="DS8" s="591"/>
      <c r="DT8" s="591"/>
      <c r="DU8" s="591"/>
      <c r="DV8" s="591"/>
      <c r="DW8" s="591"/>
      <c r="DX8" s="591"/>
      <c r="DY8" s="591"/>
      <c r="DZ8" s="591"/>
      <c r="EA8" s="591"/>
      <c r="EB8" s="591"/>
      <c r="EC8" s="626"/>
    </row>
    <row r="9" spans="2:143" ht="11.25" customHeight="1">
      <c r="B9" s="587" t="s">
        <v>222</v>
      </c>
      <c r="C9" s="588"/>
      <c r="D9" s="588"/>
      <c r="E9" s="588"/>
      <c r="F9" s="588"/>
      <c r="G9" s="588"/>
      <c r="H9" s="588"/>
      <c r="I9" s="588"/>
      <c r="J9" s="588"/>
      <c r="K9" s="588"/>
      <c r="L9" s="588"/>
      <c r="M9" s="588"/>
      <c r="N9" s="588"/>
      <c r="O9" s="588"/>
      <c r="P9" s="588"/>
      <c r="Q9" s="589"/>
      <c r="R9" s="590">
        <v>5692</v>
      </c>
      <c r="S9" s="591"/>
      <c r="T9" s="591"/>
      <c r="U9" s="591"/>
      <c r="V9" s="591"/>
      <c r="W9" s="591"/>
      <c r="X9" s="591"/>
      <c r="Y9" s="592"/>
      <c r="Z9" s="643">
        <v>0</v>
      </c>
      <c r="AA9" s="643"/>
      <c r="AB9" s="643"/>
      <c r="AC9" s="643"/>
      <c r="AD9" s="644">
        <v>5692</v>
      </c>
      <c r="AE9" s="644"/>
      <c r="AF9" s="644"/>
      <c r="AG9" s="644"/>
      <c r="AH9" s="644"/>
      <c r="AI9" s="644"/>
      <c r="AJ9" s="644"/>
      <c r="AK9" s="644"/>
      <c r="AL9" s="613">
        <v>0.1</v>
      </c>
      <c r="AM9" s="645"/>
      <c r="AN9" s="645"/>
      <c r="AO9" s="646"/>
      <c r="AP9" s="587" t="s">
        <v>223</v>
      </c>
      <c r="AQ9" s="588"/>
      <c r="AR9" s="588"/>
      <c r="AS9" s="588"/>
      <c r="AT9" s="588"/>
      <c r="AU9" s="588"/>
      <c r="AV9" s="588"/>
      <c r="AW9" s="588"/>
      <c r="AX9" s="588"/>
      <c r="AY9" s="588"/>
      <c r="AZ9" s="588"/>
      <c r="BA9" s="588"/>
      <c r="BB9" s="588"/>
      <c r="BC9" s="588"/>
      <c r="BD9" s="588"/>
      <c r="BE9" s="588"/>
      <c r="BF9" s="589"/>
      <c r="BG9" s="590">
        <v>2203890</v>
      </c>
      <c r="BH9" s="591"/>
      <c r="BI9" s="591"/>
      <c r="BJ9" s="591"/>
      <c r="BK9" s="591"/>
      <c r="BL9" s="591"/>
      <c r="BM9" s="591"/>
      <c r="BN9" s="592"/>
      <c r="BO9" s="643">
        <v>42.6</v>
      </c>
      <c r="BP9" s="643"/>
      <c r="BQ9" s="643"/>
      <c r="BR9" s="643"/>
      <c r="BS9" s="596" t="s">
        <v>111</v>
      </c>
      <c r="BT9" s="591"/>
      <c r="BU9" s="591"/>
      <c r="BV9" s="591"/>
      <c r="BW9" s="591"/>
      <c r="BX9" s="591"/>
      <c r="BY9" s="591"/>
      <c r="BZ9" s="591"/>
      <c r="CA9" s="591"/>
      <c r="CB9" s="626"/>
      <c r="CD9" s="627" t="s">
        <v>224</v>
      </c>
      <c r="CE9" s="624"/>
      <c r="CF9" s="624"/>
      <c r="CG9" s="624"/>
      <c r="CH9" s="624"/>
      <c r="CI9" s="624"/>
      <c r="CJ9" s="624"/>
      <c r="CK9" s="624"/>
      <c r="CL9" s="624"/>
      <c r="CM9" s="624"/>
      <c r="CN9" s="624"/>
      <c r="CO9" s="624"/>
      <c r="CP9" s="624"/>
      <c r="CQ9" s="625"/>
      <c r="CR9" s="590">
        <v>1906121</v>
      </c>
      <c r="CS9" s="591"/>
      <c r="CT9" s="591"/>
      <c r="CU9" s="591"/>
      <c r="CV9" s="591"/>
      <c r="CW9" s="591"/>
      <c r="CX9" s="591"/>
      <c r="CY9" s="592"/>
      <c r="CZ9" s="643">
        <v>9.4</v>
      </c>
      <c r="DA9" s="643"/>
      <c r="DB9" s="643"/>
      <c r="DC9" s="643"/>
      <c r="DD9" s="596">
        <v>24441</v>
      </c>
      <c r="DE9" s="591"/>
      <c r="DF9" s="591"/>
      <c r="DG9" s="591"/>
      <c r="DH9" s="591"/>
      <c r="DI9" s="591"/>
      <c r="DJ9" s="591"/>
      <c r="DK9" s="591"/>
      <c r="DL9" s="591"/>
      <c r="DM9" s="591"/>
      <c r="DN9" s="591"/>
      <c r="DO9" s="591"/>
      <c r="DP9" s="592"/>
      <c r="DQ9" s="596">
        <v>1853855</v>
      </c>
      <c r="DR9" s="591"/>
      <c r="DS9" s="591"/>
      <c r="DT9" s="591"/>
      <c r="DU9" s="591"/>
      <c r="DV9" s="591"/>
      <c r="DW9" s="591"/>
      <c r="DX9" s="591"/>
      <c r="DY9" s="591"/>
      <c r="DZ9" s="591"/>
      <c r="EA9" s="591"/>
      <c r="EB9" s="591"/>
      <c r="EC9" s="626"/>
    </row>
    <row r="10" spans="2:143" ht="11.25" customHeight="1">
      <c r="B10" s="587" t="s">
        <v>225</v>
      </c>
      <c r="C10" s="588"/>
      <c r="D10" s="588"/>
      <c r="E10" s="588"/>
      <c r="F10" s="588"/>
      <c r="G10" s="588"/>
      <c r="H10" s="588"/>
      <c r="I10" s="588"/>
      <c r="J10" s="588"/>
      <c r="K10" s="588"/>
      <c r="L10" s="588"/>
      <c r="M10" s="588"/>
      <c r="N10" s="588"/>
      <c r="O10" s="588"/>
      <c r="P10" s="588"/>
      <c r="Q10" s="589"/>
      <c r="R10" s="590">
        <v>818267</v>
      </c>
      <c r="S10" s="591"/>
      <c r="T10" s="591"/>
      <c r="U10" s="591"/>
      <c r="V10" s="591"/>
      <c r="W10" s="591"/>
      <c r="X10" s="591"/>
      <c r="Y10" s="592"/>
      <c r="Z10" s="643">
        <v>4</v>
      </c>
      <c r="AA10" s="643"/>
      <c r="AB10" s="643"/>
      <c r="AC10" s="643"/>
      <c r="AD10" s="644">
        <v>818267</v>
      </c>
      <c r="AE10" s="644"/>
      <c r="AF10" s="644"/>
      <c r="AG10" s="644"/>
      <c r="AH10" s="644"/>
      <c r="AI10" s="644"/>
      <c r="AJ10" s="644"/>
      <c r="AK10" s="644"/>
      <c r="AL10" s="613">
        <v>8.3000000000000007</v>
      </c>
      <c r="AM10" s="645"/>
      <c r="AN10" s="645"/>
      <c r="AO10" s="646"/>
      <c r="AP10" s="587" t="s">
        <v>226</v>
      </c>
      <c r="AQ10" s="588"/>
      <c r="AR10" s="588"/>
      <c r="AS10" s="588"/>
      <c r="AT10" s="588"/>
      <c r="AU10" s="588"/>
      <c r="AV10" s="588"/>
      <c r="AW10" s="588"/>
      <c r="AX10" s="588"/>
      <c r="AY10" s="588"/>
      <c r="AZ10" s="588"/>
      <c r="BA10" s="588"/>
      <c r="BB10" s="588"/>
      <c r="BC10" s="588"/>
      <c r="BD10" s="588"/>
      <c r="BE10" s="588"/>
      <c r="BF10" s="589"/>
      <c r="BG10" s="590">
        <v>104508</v>
      </c>
      <c r="BH10" s="591"/>
      <c r="BI10" s="591"/>
      <c r="BJ10" s="591"/>
      <c r="BK10" s="591"/>
      <c r="BL10" s="591"/>
      <c r="BM10" s="591"/>
      <c r="BN10" s="592"/>
      <c r="BO10" s="643">
        <v>2</v>
      </c>
      <c r="BP10" s="643"/>
      <c r="BQ10" s="643"/>
      <c r="BR10" s="643"/>
      <c r="BS10" s="596" t="s">
        <v>111</v>
      </c>
      <c r="BT10" s="591"/>
      <c r="BU10" s="591"/>
      <c r="BV10" s="591"/>
      <c r="BW10" s="591"/>
      <c r="BX10" s="591"/>
      <c r="BY10" s="591"/>
      <c r="BZ10" s="591"/>
      <c r="CA10" s="591"/>
      <c r="CB10" s="626"/>
      <c r="CD10" s="627" t="s">
        <v>227</v>
      </c>
      <c r="CE10" s="624"/>
      <c r="CF10" s="624"/>
      <c r="CG10" s="624"/>
      <c r="CH10" s="624"/>
      <c r="CI10" s="624"/>
      <c r="CJ10" s="624"/>
      <c r="CK10" s="624"/>
      <c r="CL10" s="624"/>
      <c r="CM10" s="624"/>
      <c r="CN10" s="624"/>
      <c r="CO10" s="624"/>
      <c r="CP10" s="624"/>
      <c r="CQ10" s="625"/>
      <c r="CR10" s="590">
        <v>35028</v>
      </c>
      <c r="CS10" s="591"/>
      <c r="CT10" s="591"/>
      <c r="CU10" s="591"/>
      <c r="CV10" s="591"/>
      <c r="CW10" s="591"/>
      <c r="CX10" s="591"/>
      <c r="CY10" s="592"/>
      <c r="CZ10" s="643">
        <v>0.2</v>
      </c>
      <c r="DA10" s="643"/>
      <c r="DB10" s="643"/>
      <c r="DC10" s="643"/>
      <c r="DD10" s="596" t="s">
        <v>111</v>
      </c>
      <c r="DE10" s="591"/>
      <c r="DF10" s="591"/>
      <c r="DG10" s="591"/>
      <c r="DH10" s="591"/>
      <c r="DI10" s="591"/>
      <c r="DJ10" s="591"/>
      <c r="DK10" s="591"/>
      <c r="DL10" s="591"/>
      <c r="DM10" s="591"/>
      <c r="DN10" s="591"/>
      <c r="DO10" s="591"/>
      <c r="DP10" s="592"/>
      <c r="DQ10" s="596">
        <v>33937</v>
      </c>
      <c r="DR10" s="591"/>
      <c r="DS10" s="591"/>
      <c r="DT10" s="591"/>
      <c r="DU10" s="591"/>
      <c r="DV10" s="591"/>
      <c r="DW10" s="591"/>
      <c r="DX10" s="591"/>
      <c r="DY10" s="591"/>
      <c r="DZ10" s="591"/>
      <c r="EA10" s="591"/>
      <c r="EB10" s="591"/>
      <c r="EC10" s="626"/>
    </row>
    <row r="11" spans="2:143" ht="11.25" customHeight="1">
      <c r="B11" s="587" t="s">
        <v>228</v>
      </c>
      <c r="C11" s="588"/>
      <c r="D11" s="588"/>
      <c r="E11" s="588"/>
      <c r="F11" s="588"/>
      <c r="G11" s="588"/>
      <c r="H11" s="588"/>
      <c r="I11" s="588"/>
      <c r="J11" s="588"/>
      <c r="K11" s="588"/>
      <c r="L11" s="588"/>
      <c r="M11" s="588"/>
      <c r="N11" s="588"/>
      <c r="O11" s="588"/>
      <c r="P11" s="588"/>
      <c r="Q11" s="589"/>
      <c r="R11" s="590">
        <v>5477</v>
      </c>
      <c r="S11" s="591"/>
      <c r="T11" s="591"/>
      <c r="U11" s="591"/>
      <c r="V11" s="591"/>
      <c r="W11" s="591"/>
      <c r="X11" s="591"/>
      <c r="Y11" s="592"/>
      <c r="Z11" s="643">
        <v>0</v>
      </c>
      <c r="AA11" s="643"/>
      <c r="AB11" s="643"/>
      <c r="AC11" s="643"/>
      <c r="AD11" s="644">
        <v>5477</v>
      </c>
      <c r="AE11" s="644"/>
      <c r="AF11" s="644"/>
      <c r="AG11" s="644"/>
      <c r="AH11" s="644"/>
      <c r="AI11" s="644"/>
      <c r="AJ11" s="644"/>
      <c r="AK11" s="644"/>
      <c r="AL11" s="613">
        <v>0.1</v>
      </c>
      <c r="AM11" s="645"/>
      <c r="AN11" s="645"/>
      <c r="AO11" s="646"/>
      <c r="AP11" s="587" t="s">
        <v>229</v>
      </c>
      <c r="AQ11" s="588"/>
      <c r="AR11" s="588"/>
      <c r="AS11" s="588"/>
      <c r="AT11" s="588"/>
      <c r="AU11" s="588"/>
      <c r="AV11" s="588"/>
      <c r="AW11" s="588"/>
      <c r="AX11" s="588"/>
      <c r="AY11" s="588"/>
      <c r="AZ11" s="588"/>
      <c r="BA11" s="588"/>
      <c r="BB11" s="588"/>
      <c r="BC11" s="588"/>
      <c r="BD11" s="588"/>
      <c r="BE11" s="588"/>
      <c r="BF11" s="589"/>
      <c r="BG11" s="590">
        <v>188284</v>
      </c>
      <c r="BH11" s="591"/>
      <c r="BI11" s="591"/>
      <c r="BJ11" s="591"/>
      <c r="BK11" s="591"/>
      <c r="BL11" s="591"/>
      <c r="BM11" s="591"/>
      <c r="BN11" s="592"/>
      <c r="BO11" s="643">
        <v>3.6</v>
      </c>
      <c r="BP11" s="643"/>
      <c r="BQ11" s="643"/>
      <c r="BR11" s="643"/>
      <c r="BS11" s="596">
        <v>36781</v>
      </c>
      <c r="BT11" s="591"/>
      <c r="BU11" s="591"/>
      <c r="BV11" s="591"/>
      <c r="BW11" s="591"/>
      <c r="BX11" s="591"/>
      <c r="BY11" s="591"/>
      <c r="BZ11" s="591"/>
      <c r="CA11" s="591"/>
      <c r="CB11" s="626"/>
      <c r="CD11" s="627" t="s">
        <v>230</v>
      </c>
      <c r="CE11" s="624"/>
      <c r="CF11" s="624"/>
      <c r="CG11" s="624"/>
      <c r="CH11" s="624"/>
      <c r="CI11" s="624"/>
      <c r="CJ11" s="624"/>
      <c r="CK11" s="624"/>
      <c r="CL11" s="624"/>
      <c r="CM11" s="624"/>
      <c r="CN11" s="624"/>
      <c r="CO11" s="624"/>
      <c r="CP11" s="624"/>
      <c r="CQ11" s="625"/>
      <c r="CR11" s="590">
        <v>324093</v>
      </c>
      <c r="CS11" s="591"/>
      <c r="CT11" s="591"/>
      <c r="CU11" s="591"/>
      <c r="CV11" s="591"/>
      <c r="CW11" s="591"/>
      <c r="CX11" s="591"/>
      <c r="CY11" s="592"/>
      <c r="CZ11" s="643">
        <v>1.6</v>
      </c>
      <c r="DA11" s="643"/>
      <c r="DB11" s="643"/>
      <c r="DC11" s="643"/>
      <c r="DD11" s="596">
        <v>55647</v>
      </c>
      <c r="DE11" s="591"/>
      <c r="DF11" s="591"/>
      <c r="DG11" s="591"/>
      <c r="DH11" s="591"/>
      <c r="DI11" s="591"/>
      <c r="DJ11" s="591"/>
      <c r="DK11" s="591"/>
      <c r="DL11" s="591"/>
      <c r="DM11" s="591"/>
      <c r="DN11" s="591"/>
      <c r="DO11" s="591"/>
      <c r="DP11" s="592"/>
      <c r="DQ11" s="596">
        <v>183534</v>
      </c>
      <c r="DR11" s="591"/>
      <c r="DS11" s="591"/>
      <c r="DT11" s="591"/>
      <c r="DU11" s="591"/>
      <c r="DV11" s="591"/>
      <c r="DW11" s="591"/>
      <c r="DX11" s="591"/>
      <c r="DY11" s="591"/>
      <c r="DZ11" s="591"/>
      <c r="EA11" s="591"/>
      <c r="EB11" s="591"/>
      <c r="EC11" s="626"/>
    </row>
    <row r="12" spans="2:143" ht="11.25" customHeight="1">
      <c r="B12" s="587" t="s">
        <v>231</v>
      </c>
      <c r="C12" s="588"/>
      <c r="D12" s="588"/>
      <c r="E12" s="588"/>
      <c r="F12" s="588"/>
      <c r="G12" s="588"/>
      <c r="H12" s="588"/>
      <c r="I12" s="588"/>
      <c r="J12" s="588"/>
      <c r="K12" s="588"/>
      <c r="L12" s="588"/>
      <c r="M12" s="588"/>
      <c r="N12" s="588"/>
      <c r="O12" s="588"/>
      <c r="P12" s="588"/>
      <c r="Q12" s="589"/>
      <c r="R12" s="590" t="s">
        <v>111</v>
      </c>
      <c r="S12" s="591"/>
      <c r="T12" s="591"/>
      <c r="U12" s="591"/>
      <c r="V12" s="591"/>
      <c r="W12" s="591"/>
      <c r="X12" s="591"/>
      <c r="Y12" s="592"/>
      <c r="Z12" s="643" t="s">
        <v>111</v>
      </c>
      <c r="AA12" s="643"/>
      <c r="AB12" s="643"/>
      <c r="AC12" s="643"/>
      <c r="AD12" s="644" t="s">
        <v>111</v>
      </c>
      <c r="AE12" s="644"/>
      <c r="AF12" s="644"/>
      <c r="AG12" s="644"/>
      <c r="AH12" s="644"/>
      <c r="AI12" s="644"/>
      <c r="AJ12" s="644"/>
      <c r="AK12" s="644"/>
      <c r="AL12" s="613" t="s">
        <v>111</v>
      </c>
      <c r="AM12" s="645"/>
      <c r="AN12" s="645"/>
      <c r="AO12" s="646"/>
      <c r="AP12" s="587" t="s">
        <v>232</v>
      </c>
      <c r="AQ12" s="588"/>
      <c r="AR12" s="588"/>
      <c r="AS12" s="588"/>
      <c r="AT12" s="588"/>
      <c r="AU12" s="588"/>
      <c r="AV12" s="588"/>
      <c r="AW12" s="588"/>
      <c r="AX12" s="588"/>
      <c r="AY12" s="588"/>
      <c r="AZ12" s="588"/>
      <c r="BA12" s="588"/>
      <c r="BB12" s="588"/>
      <c r="BC12" s="588"/>
      <c r="BD12" s="588"/>
      <c r="BE12" s="588"/>
      <c r="BF12" s="589"/>
      <c r="BG12" s="590">
        <v>2099036</v>
      </c>
      <c r="BH12" s="591"/>
      <c r="BI12" s="591"/>
      <c r="BJ12" s="591"/>
      <c r="BK12" s="591"/>
      <c r="BL12" s="591"/>
      <c r="BM12" s="591"/>
      <c r="BN12" s="592"/>
      <c r="BO12" s="643">
        <v>40.5</v>
      </c>
      <c r="BP12" s="643"/>
      <c r="BQ12" s="643"/>
      <c r="BR12" s="643"/>
      <c r="BS12" s="596" t="s">
        <v>111</v>
      </c>
      <c r="BT12" s="591"/>
      <c r="BU12" s="591"/>
      <c r="BV12" s="591"/>
      <c r="BW12" s="591"/>
      <c r="BX12" s="591"/>
      <c r="BY12" s="591"/>
      <c r="BZ12" s="591"/>
      <c r="CA12" s="591"/>
      <c r="CB12" s="626"/>
      <c r="CD12" s="627" t="s">
        <v>233</v>
      </c>
      <c r="CE12" s="624"/>
      <c r="CF12" s="624"/>
      <c r="CG12" s="624"/>
      <c r="CH12" s="624"/>
      <c r="CI12" s="624"/>
      <c r="CJ12" s="624"/>
      <c r="CK12" s="624"/>
      <c r="CL12" s="624"/>
      <c r="CM12" s="624"/>
      <c r="CN12" s="624"/>
      <c r="CO12" s="624"/>
      <c r="CP12" s="624"/>
      <c r="CQ12" s="625"/>
      <c r="CR12" s="590">
        <v>267259</v>
      </c>
      <c r="CS12" s="591"/>
      <c r="CT12" s="591"/>
      <c r="CU12" s="591"/>
      <c r="CV12" s="591"/>
      <c r="CW12" s="591"/>
      <c r="CX12" s="591"/>
      <c r="CY12" s="592"/>
      <c r="CZ12" s="643">
        <v>1.3</v>
      </c>
      <c r="DA12" s="643"/>
      <c r="DB12" s="643"/>
      <c r="DC12" s="643"/>
      <c r="DD12" s="596">
        <v>3081</v>
      </c>
      <c r="DE12" s="591"/>
      <c r="DF12" s="591"/>
      <c r="DG12" s="591"/>
      <c r="DH12" s="591"/>
      <c r="DI12" s="591"/>
      <c r="DJ12" s="591"/>
      <c r="DK12" s="591"/>
      <c r="DL12" s="591"/>
      <c r="DM12" s="591"/>
      <c r="DN12" s="591"/>
      <c r="DO12" s="591"/>
      <c r="DP12" s="592"/>
      <c r="DQ12" s="596">
        <v>219947</v>
      </c>
      <c r="DR12" s="591"/>
      <c r="DS12" s="591"/>
      <c r="DT12" s="591"/>
      <c r="DU12" s="591"/>
      <c r="DV12" s="591"/>
      <c r="DW12" s="591"/>
      <c r="DX12" s="591"/>
      <c r="DY12" s="591"/>
      <c r="DZ12" s="591"/>
      <c r="EA12" s="591"/>
      <c r="EB12" s="591"/>
      <c r="EC12" s="626"/>
    </row>
    <row r="13" spans="2:143" ht="11.25" customHeight="1">
      <c r="B13" s="587" t="s">
        <v>234</v>
      </c>
      <c r="C13" s="588"/>
      <c r="D13" s="588"/>
      <c r="E13" s="588"/>
      <c r="F13" s="588"/>
      <c r="G13" s="588"/>
      <c r="H13" s="588"/>
      <c r="I13" s="588"/>
      <c r="J13" s="588"/>
      <c r="K13" s="588"/>
      <c r="L13" s="588"/>
      <c r="M13" s="588"/>
      <c r="N13" s="588"/>
      <c r="O13" s="588"/>
      <c r="P13" s="588"/>
      <c r="Q13" s="589"/>
      <c r="R13" s="590">
        <v>23030</v>
      </c>
      <c r="S13" s="591"/>
      <c r="T13" s="591"/>
      <c r="U13" s="591"/>
      <c r="V13" s="591"/>
      <c r="W13" s="591"/>
      <c r="X13" s="591"/>
      <c r="Y13" s="592"/>
      <c r="Z13" s="643">
        <v>0.1</v>
      </c>
      <c r="AA13" s="643"/>
      <c r="AB13" s="643"/>
      <c r="AC13" s="643"/>
      <c r="AD13" s="644">
        <v>23030</v>
      </c>
      <c r="AE13" s="644"/>
      <c r="AF13" s="644"/>
      <c r="AG13" s="644"/>
      <c r="AH13" s="644"/>
      <c r="AI13" s="644"/>
      <c r="AJ13" s="644"/>
      <c r="AK13" s="644"/>
      <c r="AL13" s="613">
        <v>0.2</v>
      </c>
      <c r="AM13" s="645"/>
      <c r="AN13" s="645"/>
      <c r="AO13" s="646"/>
      <c r="AP13" s="587" t="s">
        <v>235</v>
      </c>
      <c r="AQ13" s="588"/>
      <c r="AR13" s="588"/>
      <c r="AS13" s="588"/>
      <c r="AT13" s="588"/>
      <c r="AU13" s="588"/>
      <c r="AV13" s="588"/>
      <c r="AW13" s="588"/>
      <c r="AX13" s="588"/>
      <c r="AY13" s="588"/>
      <c r="AZ13" s="588"/>
      <c r="BA13" s="588"/>
      <c r="BB13" s="588"/>
      <c r="BC13" s="588"/>
      <c r="BD13" s="588"/>
      <c r="BE13" s="588"/>
      <c r="BF13" s="589"/>
      <c r="BG13" s="590">
        <v>2090126</v>
      </c>
      <c r="BH13" s="591"/>
      <c r="BI13" s="591"/>
      <c r="BJ13" s="591"/>
      <c r="BK13" s="591"/>
      <c r="BL13" s="591"/>
      <c r="BM13" s="591"/>
      <c r="BN13" s="592"/>
      <c r="BO13" s="643">
        <v>40.4</v>
      </c>
      <c r="BP13" s="643"/>
      <c r="BQ13" s="643"/>
      <c r="BR13" s="643"/>
      <c r="BS13" s="596" t="s">
        <v>111</v>
      </c>
      <c r="BT13" s="591"/>
      <c r="BU13" s="591"/>
      <c r="BV13" s="591"/>
      <c r="BW13" s="591"/>
      <c r="BX13" s="591"/>
      <c r="BY13" s="591"/>
      <c r="BZ13" s="591"/>
      <c r="CA13" s="591"/>
      <c r="CB13" s="626"/>
      <c r="CD13" s="627" t="s">
        <v>236</v>
      </c>
      <c r="CE13" s="624"/>
      <c r="CF13" s="624"/>
      <c r="CG13" s="624"/>
      <c r="CH13" s="624"/>
      <c r="CI13" s="624"/>
      <c r="CJ13" s="624"/>
      <c r="CK13" s="624"/>
      <c r="CL13" s="624"/>
      <c r="CM13" s="624"/>
      <c r="CN13" s="624"/>
      <c r="CO13" s="624"/>
      <c r="CP13" s="624"/>
      <c r="CQ13" s="625"/>
      <c r="CR13" s="590">
        <v>1718746</v>
      </c>
      <c r="CS13" s="591"/>
      <c r="CT13" s="591"/>
      <c r="CU13" s="591"/>
      <c r="CV13" s="591"/>
      <c r="CW13" s="591"/>
      <c r="CX13" s="591"/>
      <c r="CY13" s="592"/>
      <c r="CZ13" s="643">
        <v>8.5</v>
      </c>
      <c r="DA13" s="643"/>
      <c r="DB13" s="643"/>
      <c r="DC13" s="643"/>
      <c r="DD13" s="596">
        <v>787775</v>
      </c>
      <c r="DE13" s="591"/>
      <c r="DF13" s="591"/>
      <c r="DG13" s="591"/>
      <c r="DH13" s="591"/>
      <c r="DI13" s="591"/>
      <c r="DJ13" s="591"/>
      <c r="DK13" s="591"/>
      <c r="DL13" s="591"/>
      <c r="DM13" s="591"/>
      <c r="DN13" s="591"/>
      <c r="DO13" s="591"/>
      <c r="DP13" s="592"/>
      <c r="DQ13" s="596">
        <v>1005538</v>
      </c>
      <c r="DR13" s="591"/>
      <c r="DS13" s="591"/>
      <c r="DT13" s="591"/>
      <c r="DU13" s="591"/>
      <c r="DV13" s="591"/>
      <c r="DW13" s="591"/>
      <c r="DX13" s="591"/>
      <c r="DY13" s="591"/>
      <c r="DZ13" s="591"/>
      <c r="EA13" s="591"/>
      <c r="EB13" s="591"/>
      <c r="EC13" s="626"/>
    </row>
    <row r="14" spans="2:143" ht="11.25" customHeight="1">
      <c r="B14" s="587" t="s">
        <v>237</v>
      </c>
      <c r="C14" s="588"/>
      <c r="D14" s="588"/>
      <c r="E14" s="588"/>
      <c r="F14" s="588"/>
      <c r="G14" s="588"/>
      <c r="H14" s="588"/>
      <c r="I14" s="588"/>
      <c r="J14" s="588"/>
      <c r="K14" s="588"/>
      <c r="L14" s="588"/>
      <c r="M14" s="588"/>
      <c r="N14" s="588"/>
      <c r="O14" s="588"/>
      <c r="P14" s="588"/>
      <c r="Q14" s="589"/>
      <c r="R14" s="590" t="s">
        <v>111</v>
      </c>
      <c r="S14" s="591"/>
      <c r="T14" s="591"/>
      <c r="U14" s="591"/>
      <c r="V14" s="591"/>
      <c r="W14" s="591"/>
      <c r="X14" s="591"/>
      <c r="Y14" s="592"/>
      <c r="Z14" s="643" t="s">
        <v>111</v>
      </c>
      <c r="AA14" s="643"/>
      <c r="AB14" s="643"/>
      <c r="AC14" s="643"/>
      <c r="AD14" s="644" t="s">
        <v>111</v>
      </c>
      <c r="AE14" s="644"/>
      <c r="AF14" s="644"/>
      <c r="AG14" s="644"/>
      <c r="AH14" s="644"/>
      <c r="AI14" s="644"/>
      <c r="AJ14" s="644"/>
      <c r="AK14" s="644"/>
      <c r="AL14" s="613" t="s">
        <v>111</v>
      </c>
      <c r="AM14" s="645"/>
      <c r="AN14" s="645"/>
      <c r="AO14" s="646"/>
      <c r="AP14" s="587" t="s">
        <v>238</v>
      </c>
      <c r="AQ14" s="588"/>
      <c r="AR14" s="588"/>
      <c r="AS14" s="588"/>
      <c r="AT14" s="588"/>
      <c r="AU14" s="588"/>
      <c r="AV14" s="588"/>
      <c r="AW14" s="588"/>
      <c r="AX14" s="588"/>
      <c r="AY14" s="588"/>
      <c r="AZ14" s="588"/>
      <c r="BA14" s="588"/>
      <c r="BB14" s="588"/>
      <c r="BC14" s="588"/>
      <c r="BD14" s="588"/>
      <c r="BE14" s="588"/>
      <c r="BF14" s="589"/>
      <c r="BG14" s="590">
        <v>144760</v>
      </c>
      <c r="BH14" s="591"/>
      <c r="BI14" s="591"/>
      <c r="BJ14" s="591"/>
      <c r="BK14" s="591"/>
      <c r="BL14" s="591"/>
      <c r="BM14" s="591"/>
      <c r="BN14" s="592"/>
      <c r="BO14" s="643">
        <v>2.8</v>
      </c>
      <c r="BP14" s="643"/>
      <c r="BQ14" s="643"/>
      <c r="BR14" s="643"/>
      <c r="BS14" s="596" t="s">
        <v>111</v>
      </c>
      <c r="BT14" s="591"/>
      <c r="BU14" s="591"/>
      <c r="BV14" s="591"/>
      <c r="BW14" s="591"/>
      <c r="BX14" s="591"/>
      <c r="BY14" s="591"/>
      <c r="BZ14" s="591"/>
      <c r="CA14" s="591"/>
      <c r="CB14" s="626"/>
      <c r="CD14" s="627" t="s">
        <v>239</v>
      </c>
      <c r="CE14" s="624"/>
      <c r="CF14" s="624"/>
      <c r="CG14" s="624"/>
      <c r="CH14" s="624"/>
      <c r="CI14" s="624"/>
      <c r="CJ14" s="624"/>
      <c r="CK14" s="624"/>
      <c r="CL14" s="624"/>
      <c r="CM14" s="624"/>
      <c r="CN14" s="624"/>
      <c r="CO14" s="624"/>
      <c r="CP14" s="624"/>
      <c r="CQ14" s="625"/>
      <c r="CR14" s="590">
        <v>572942</v>
      </c>
      <c r="CS14" s="591"/>
      <c r="CT14" s="591"/>
      <c r="CU14" s="591"/>
      <c r="CV14" s="591"/>
      <c r="CW14" s="591"/>
      <c r="CX14" s="591"/>
      <c r="CY14" s="592"/>
      <c r="CZ14" s="643">
        <v>2.8</v>
      </c>
      <c r="DA14" s="643"/>
      <c r="DB14" s="643"/>
      <c r="DC14" s="643"/>
      <c r="DD14" s="596" t="s">
        <v>111</v>
      </c>
      <c r="DE14" s="591"/>
      <c r="DF14" s="591"/>
      <c r="DG14" s="591"/>
      <c r="DH14" s="591"/>
      <c r="DI14" s="591"/>
      <c r="DJ14" s="591"/>
      <c r="DK14" s="591"/>
      <c r="DL14" s="591"/>
      <c r="DM14" s="591"/>
      <c r="DN14" s="591"/>
      <c r="DO14" s="591"/>
      <c r="DP14" s="592"/>
      <c r="DQ14" s="596">
        <v>572391</v>
      </c>
      <c r="DR14" s="591"/>
      <c r="DS14" s="591"/>
      <c r="DT14" s="591"/>
      <c r="DU14" s="591"/>
      <c r="DV14" s="591"/>
      <c r="DW14" s="591"/>
      <c r="DX14" s="591"/>
      <c r="DY14" s="591"/>
      <c r="DZ14" s="591"/>
      <c r="EA14" s="591"/>
      <c r="EB14" s="591"/>
      <c r="EC14" s="626"/>
    </row>
    <row r="15" spans="2:143" ht="11.25" customHeight="1">
      <c r="B15" s="587" t="s">
        <v>240</v>
      </c>
      <c r="C15" s="588"/>
      <c r="D15" s="588"/>
      <c r="E15" s="588"/>
      <c r="F15" s="588"/>
      <c r="G15" s="588"/>
      <c r="H15" s="588"/>
      <c r="I15" s="588"/>
      <c r="J15" s="588"/>
      <c r="K15" s="588"/>
      <c r="L15" s="588"/>
      <c r="M15" s="588"/>
      <c r="N15" s="588"/>
      <c r="O15" s="588"/>
      <c r="P15" s="588"/>
      <c r="Q15" s="589"/>
      <c r="R15" s="590">
        <v>39746</v>
      </c>
      <c r="S15" s="591"/>
      <c r="T15" s="591"/>
      <c r="U15" s="591"/>
      <c r="V15" s="591"/>
      <c r="W15" s="591"/>
      <c r="X15" s="591"/>
      <c r="Y15" s="592"/>
      <c r="Z15" s="643">
        <v>0.2</v>
      </c>
      <c r="AA15" s="643"/>
      <c r="AB15" s="643"/>
      <c r="AC15" s="643"/>
      <c r="AD15" s="644">
        <v>39746</v>
      </c>
      <c r="AE15" s="644"/>
      <c r="AF15" s="644"/>
      <c r="AG15" s="644"/>
      <c r="AH15" s="644"/>
      <c r="AI15" s="644"/>
      <c r="AJ15" s="644"/>
      <c r="AK15" s="644"/>
      <c r="AL15" s="613">
        <v>0.4</v>
      </c>
      <c r="AM15" s="645"/>
      <c r="AN15" s="645"/>
      <c r="AO15" s="646"/>
      <c r="AP15" s="587" t="s">
        <v>241</v>
      </c>
      <c r="AQ15" s="588"/>
      <c r="AR15" s="588"/>
      <c r="AS15" s="588"/>
      <c r="AT15" s="588"/>
      <c r="AU15" s="588"/>
      <c r="AV15" s="588"/>
      <c r="AW15" s="588"/>
      <c r="AX15" s="588"/>
      <c r="AY15" s="588"/>
      <c r="AZ15" s="588"/>
      <c r="BA15" s="588"/>
      <c r="BB15" s="588"/>
      <c r="BC15" s="588"/>
      <c r="BD15" s="588"/>
      <c r="BE15" s="588"/>
      <c r="BF15" s="589"/>
      <c r="BG15" s="590">
        <v>338671</v>
      </c>
      <c r="BH15" s="591"/>
      <c r="BI15" s="591"/>
      <c r="BJ15" s="591"/>
      <c r="BK15" s="591"/>
      <c r="BL15" s="591"/>
      <c r="BM15" s="591"/>
      <c r="BN15" s="592"/>
      <c r="BO15" s="643">
        <v>6.5</v>
      </c>
      <c r="BP15" s="643"/>
      <c r="BQ15" s="643"/>
      <c r="BR15" s="643"/>
      <c r="BS15" s="596" t="s">
        <v>111</v>
      </c>
      <c r="BT15" s="591"/>
      <c r="BU15" s="591"/>
      <c r="BV15" s="591"/>
      <c r="BW15" s="591"/>
      <c r="BX15" s="591"/>
      <c r="BY15" s="591"/>
      <c r="BZ15" s="591"/>
      <c r="CA15" s="591"/>
      <c r="CB15" s="626"/>
      <c r="CD15" s="627" t="s">
        <v>242</v>
      </c>
      <c r="CE15" s="624"/>
      <c r="CF15" s="624"/>
      <c r="CG15" s="624"/>
      <c r="CH15" s="624"/>
      <c r="CI15" s="624"/>
      <c r="CJ15" s="624"/>
      <c r="CK15" s="624"/>
      <c r="CL15" s="624"/>
      <c r="CM15" s="624"/>
      <c r="CN15" s="624"/>
      <c r="CO15" s="624"/>
      <c r="CP15" s="624"/>
      <c r="CQ15" s="625"/>
      <c r="CR15" s="590">
        <v>1500345</v>
      </c>
      <c r="CS15" s="591"/>
      <c r="CT15" s="591"/>
      <c r="CU15" s="591"/>
      <c r="CV15" s="591"/>
      <c r="CW15" s="591"/>
      <c r="CX15" s="591"/>
      <c r="CY15" s="592"/>
      <c r="CZ15" s="643">
        <v>7.4</v>
      </c>
      <c r="DA15" s="643"/>
      <c r="DB15" s="643"/>
      <c r="DC15" s="643"/>
      <c r="DD15" s="596">
        <v>122530</v>
      </c>
      <c r="DE15" s="591"/>
      <c r="DF15" s="591"/>
      <c r="DG15" s="591"/>
      <c r="DH15" s="591"/>
      <c r="DI15" s="591"/>
      <c r="DJ15" s="591"/>
      <c r="DK15" s="591"/>
      <c r="DL15" s="591"/>
      <c r="DM15" s="591"/>
      <c r="DN15" s="591"/>
      <c r="DO15" s="591"/>
      <c r="DP15" s="592"/>
      <c r="DQ15" s="596">
        <v>1142103</v>
      </c>
      <c r="DR15" s="591"/>
      <c r="DS15" s="591"/>
      <c r="DT15" s="591"/>
      <c r="DU15" s="591"/>
      <c r="DV15" s="591"/>
      <c r="DW15" s="591"/>
      <c r="DX15" s="591"/>
      <c r="DY15" s="591"/>
      <c r="DZ15" s="591"/>
      <c r="EA15" s="591"/>
      <c r="EB15" s="591"/>
      <c r="EC15" s="626"/>
    </row>
    <row r="16" spans="2:143" ht="11.25" customHeight="1">
      <c r="B16" s="587" t="s">
        <v>243</v>
      </c>
      <c r="C16" s="588"/>
      <c r="D16" s="588"/>
      <c r="E16" s="588"/>
      <c r="F16" s="588"/>
      <c r="G16" s="588"/>
      <c r="H16" s="588"/>
      <c r="I16" s="588"/>
      <c r="J16" s="588"/>
      <c r="K16" s="588"/>
      <c r="L16" s="588"/>
      <c r="M16" s="588"/>
      <c r="N16" s="588"/>
      <c r="O16" s="588"/>
      <c r="P16" s="588"/>
      <c r="Q16" s="589"/>
      <c r="R16" s="590">
        <v>3945255</v>
      </c>
      <c r="S16" s="591"/>
      <c r="T16" s="591"/>
      <c r="U16" s="591"/>
      <c r="V16" s="591"/>
      <c r="W16" s="591"/>
      <c r="X16" s="591"/>
      <c r="Y16" s="592"/>
      <c r="Z16" s="643">
        <v>19.2</v>
      </c>
      <c r="AA16" s="643"/>
      <c r="AB16" s="643"/>
      <c r="AC16" s="643"/>
      <c r="AD16" s="644">
        <v>3575136</v>
      </c>
      <c r="AE16" s="644"/>
      <c r="AF16" s="644"/>
      <c r="AG16" s="644"/>
      <c r="AH16" s="644"/>
      <c r="AI16" s="644"/>
      <c r="AJ16" s="644"/>
      <c r="AK16" s="644"/>
      <c r="AL16" s="613">
        <v>36.1</v>
      </c>
      <c r="AM16" s="645"/>
      <c r="AN16" s="645"/>
      <c r="AO16" s="646"/>
      <c r="AP16" s="587" t="s">
        <v>244</v>
      </c>
      <c r="AQ16" s="588"/>
      <c r="AR16" s="588"/>
      <c r="AS16" s="588"/>
      <c r="AT16" s="588"/>
      <c r="AU16" s="588"/>
      <c r="AV16" s="588"/>
      <c r="AW16" s="588"/>
      <c r="AX16" s="588"/>
      <c r="AY16" s="588"/>
      <c r="AZ16" s="588"/>
      <c r="BA16" s="588"/>
      <c r="BB16" s="588"/>
      <c r="BC16" s="588"/>
      <c r="BD16" s="588"/>
      <c r="BE16" s="588"/>
      <c r="BF16" s="589"/>
      <c r="BG16" s="590" t="s">
        <v>111</v>
      </c>
      <c r="BH16" s="591"/>
      <c r="BI16" s="591"/>
      <c r="BJ16" s="591"/>
      <c r="BK16" s="591"/>
      <c r="BL16" s="591"/>
      <c r="BM16" s="591"/>
      <c r="BN16" s="592"/>
      <c r="BO16" s="643" t="s">
        <v>111</v>
      </c>
      <c r="BP16" s="643"/>
      <c r="BQ16" s="643"/>
      <c r="BR16" s="643"/>
      <c r="BS16" s="596" t="s">
        <v>111</v>
      </c>
      <c r="BT16" s="591"/>
      <c r="BU16" s="591"/>
      <c r="BV16" s="591"/>
      <c r="BW16" s="591"/>
      <c r="BX16" s="591"/>
      <c r="BY16" s="591"/>
      <c r="BZ16" s="591"/>
      <c r="CA16" s="591"/>
      <c r="CB16" s="626"/>
      <c r="CD16" s="627" t="s">
        <v>245</v>
      </c>
      <c r="CE16" s="624"/>
      <c r="CF16" s="624"/>
      <c r="CG16" s="624"/>
      <c r="CH16" s="624"/>
      <c r="CI16" s="624"/>
      <c r="CJ16" s="624"/>
      <c r="CK16" s="624"/>
      <c r="CL16" s="624"/>
      <c r="CM16" s="624"/>
      <c r="CN16" s="624"/>
      <c r="CO16" s="624"/>
      <c r="CP16" s="624"/>
      <c r="CQ16" s="625"/>
      <c r="CR16" s="590" t="s">
        <v>111</v>
      </c>
      <c r="CS16" s="591"/>
      <c r="CT16" s="591"/>
      <c r="CU16" s="591"/>
      <c r="CV16" s="591"/>
      <c r="CW16" s="591"/>
      <c r="CX16" s="591"/>
      <c r="CY16" s="592"/>
      <c r="CZ16" s="643" t="s">
        <v>111</v>
      </c>
      <c r="DA16" s="643"/>
      <c r="DB16" s="643"/>
      <c r="DC16" s="643"/>
      <c r="DD16" s="596" t="s">
        <v>111</v>
      </c>
      <c r="DE16" s="591"/>
      <c r="DF16" s="591"/>
      <c r="DG16" s="591"/>
      <c r="DH16" s="591"/>
      <c r="DI16" s="591"/>
      <c r="DJ16" s="591"/>
      <c r="DK16" s="591"/>
      <c r="DL16" s="591"/>
      <c r="DM16" s="591"/>
      <c r="DN16" s="591"/>
      <c r="DO16" s="591"/>
      <c r="DP16" s="592"/>
      <c r="DQ16" s="596" t="s">
        <v>111</v>
      </c>
      <c r="DR16" s="591"/>
      <c r="DS16" s="591"/>
      <c r="DT16" s="591"/>
      <c r="DU16" s="591"/>
      <c r="DV16" s="591"/>
      <c r="DW16" s="591"/>
      <c r="DX16" s="591"/>
      <c r="DY16" s="591"/>
      <c r="DZ16" s="591"/>
      <c r="EA16" s="591"/>
      <c r="EB16" s="591"/>
      <c r="EC16" s="626"/>
    </row>
    <row r="17" spans="2:133" ht="11.25" customHeight="1">
      <c r="B17" s="587" t="s">
        <v>246</v>
      </c>
      <c r="C17" s="588"/>
      <c r="D17" s="588"/>
      <c r="E17" s="588"/>
      <c r="F17" s="588"/>
      <c r="G17" s="588"/>
      <c r="H17" s="588"/>
      <c r="I17" s="588"/>
      <c r="J17" s="588"/>
      <c r="K17" s="588"/>
      <c r="L17" s="588"/>
      <c r="M17" s="588"/>
      <c r="N17" s="588"/>
      <c r="O17" s="588"/>
      <c r="P17" s="588"/>
      <c r="Q17" s="589"/>
      <c r="R17" s="590">
        <v>3575136</v>
      </c>
      <c r="S17" s="591"/>
      <c r="T17" s="591"/>
      <c r="U17" s="591"/>
      <c r="V17" s="591"/>
      <c r="W17" s="591"/>
      <c r="X17" s="591"/>
      <c r="Y17" s="592"/>
      <c r="Z17" s="643">
        <v>17.399999999999999</v>
      </c>
      <c r="AA17" s="643"/>
      <c r="AB17" s="643"/>
      <c r="AC17" s="643"/>
      <c r="AD17" s="644">
        <v>3575136</v>
      </c>
      <c r="AE17" s="644"/>
      <c r="AF17" s="644"/>
      <c r="AG17" s="644"/>
      <c r="AH17" s="644"/>
      <c r="AI17" s="644"/>
      <c r="AJ17" s="644"/>
      <c r="AK17" s="644"/>
      <c r="AL17" s="613">
        <v>36.1</v>
      </c>
      <c r="AM17" s="645"/>
      <c r="AN17" s="645"/>
      <c r="AO17" s="646"/>
      <c r="AP17" s="587" t="s">
        <v>247</v>
      </c>
      <c r="AQ17" s="588"/>
      <c r="AR17" s="588"/>
      <c r="AS17" s="588"/>
      <c r="AT17" s="588"/>
      <c r="AU17" s="588"/>
      <c r="AV17" s="588"/>
      <c r="AW17" s="588"/>
      <c r="AX17" s="588"/>
      <c r="AY17" s="588"/>
      <c r="AZ17" s="588"/>
      <c r="BA17" s="588"/>
      <c r="BB17" s="588"/>
      <c r="BC17" s="588"/>
      <c r="BD17" s="588"/>
      <c r="BE17" s="588"/>
      <c r="BF17" s="589"/>
      <c r="BG17" s="590" t="s">
        <v>111</v>
      </c>
      <c r="BH17" s="591"/>
      <c r="BI17" s="591"/>
      <c r="BJ17" s="591"/>
      <c r="BK17" s="591"/>
      <c r="BL17" s="591"/>
      <c r="BM17" s="591"/>
      <c r="BN17" s="592"/>
      <c r="BO17" s="643" t="s">
        <v>111</v>
      </c>
      <c r="BP17" s="643"/>
      <c r="BQ17" s="643"/>
      <c r="BR17" s="643"/>
      <c r="BS17" s="596" t="s">
        <v>111</v>
      </c>
      <c r="BT17" s="591"/>
      <c r="BU17" s="591"/>
      <c r="BV17" s="591"/>
      <c r="BW17" s="591"/>
      <c r="BX17" s="591"/>
      <c r="BY17" s="591"/>
      <c r="BZ17" s="591"/>
      <c r="CA17" s="591"/>
      <c r="CB17" s="626"/>
      <c r="CD17" s="627" t="s">
        <v>248</v>
      </c>
      <c r="CE17" s="624"/>
      <c r="CF17" s="624"/>
      <c r="CG17" s="624"/>
      <c r="CH17" s="624"/>
      <c r="CI17" s="624"/>
      <c r="CJ17" s="624"/>
      <c r="CK17" s="624"/>
      <c r="CL17" s="624"/>
      <c r="CM17" s="624"/>
      <c r="CN17" s="624"/>
      <c r="CO17" s="624"/>
      <c r="CP17" s="624"/>
      <c r="CQ17" s="625"/>
      <c r="CR17" s="590">
        <v>1343684</v>
      </c>
      <c r="CS17" s="591"/>
      <c r="CT17" s="591"/>
      <c r="CU17" s="591"/>
      <c r="CV17" s="591"/>
      <c r="CW17" s="591"/>
      <c r="CX17" s="591"/>
      <c r="CY17" s="592"/>
      <c r="CZ17" s="643">
        <v>6.6</v>
      </c>
      <c r="DA17" s="643"/>
      <c r="DB17" s="643"/>
      <c r="DC17" s="643"/>
      <c r="DD17" s="596" t="s">
        <v>111</v>
      </c>
      <c r="DE17" s="591"/>
      <c r="DF17" s="591"/>
      <c r="DG17" s="591"/>
      <c r="DH17" s="591"/>
      <c r="DI17" s="591"/>
      <c r="DJ17" s="591"/>
      <c r="DK17" s="591"/>
      <c r="DL17" s="591"/>
      <c r="DM17" s="591"/>
      <c r="DN17" s="591"/>
      <c r="DO17" s="591"/>
      <c r="DP17" s="592"/>
      <c r="DQ17" s="596">
        <v>1343684</v>
      </c>
      <c r="DR17" s="591"/>
      <c r="DS17" s="591"/>
      <c r="DT17" s="591"/>
      <c r="DU17" s="591"/>
      <c r="DV17" s="591"/>
      <c r="DW17" s="591"/>
      <c r="DX17" s="591"/>
      <c r="DY17" s="591"/>
      <c r="DZ17" s="591"/>
      <c r="EA17" s="591"/>
      <c r="EB17" s="591"/>
      <c r="EC17" s="626"/>
    </row>
    <row r="18" spans="2:133" ht="11.25" customHeight="1">
      <c r="B18" s="587" t="s">
        <v>249</v>
      </c>
      <c r="C18" s="588"/>
      <c r="D18" s="588"/>
      <c r="E18" s="588"/>
      <c r="F18" s="588"/>
      <c r="G18" s="588"/>
      <c r="H18" s="588"/>
      <c r="I18" s="588"/>
      <c r="J18" s="588"/>
      <c r="K18" s="588"/>
      <c r="L18" s="588"/>
      <c r="M18" s="588"/>
      <c r="N18" s="588"/>
      <c r="O18" s="588"/>
      <c r="P18" s="588"/>
      <c r="Q18" s="589"/>
      <c r="R18" s="590">
        <v>360342</v>
      </c>
      <c r="S18" s="591"/>
      <c r="T18" s="591"/>
      <c r="U18" s="591"/>
      <c r="V18" s="591"/>
      <c r="W18" s="591"/>
      <c r="X18" s="591"/>
      <c r="Y18" s="592"/>
      <c r="Z18" s="643">
        <v>1.8</v>
      </c>
      <c r="AA18" s="643"/>
      <c r="AB18" s="643"/>
      <c r="AC18" s="643"/>
      <c r="AD18" s="644" t="s">
        <v>111</v>
      </c>
      <c r="AE18" s="644"/>
      <c r="AF18" s="644"/>
      <c r="AG18" s="644"/>
      <c r="AH18" s="644"/>
      <c r="AI18" s="644"/>
      <c r="AJ18" s="644"/>
      <c r="AK18" s="644"/>
      <c r="AL18" s="613" t="s">
        <v>111</v>
      </c>
      <c r="AM18" s="645"/>
      <c r="AN18" s="645"/>
      <c r="AO18" s="646"/>
      <c r="AP18" s="587" t="s">
        <v>250</v>
      </c>
      <c r="AQ18" s="588"/>
      <c r="AR18" s="588"/>
      <c r="AS18" s="588"/>
      <c r="AT18" s="588"/>
      <c r="AU18" s="588"/>
      <c r="AV18" s="588"/>
      <c r="AW18" s="588"/>
      <c r="AX18" s="588"/>
      <c r="AY18" s="588"/>
      <c r="AZ18" s="588"/>
      <c r="BA18" s="588"/>
      <c r="BB18" s="588"/>
      <c r="BC18" s="588"/>
      <c r="BD18" s="588"/>
      <c r="BE18" s="588"/>
      <c r="BF18" s="589"/>
      <c r="BG18" s="590" t="s">
        <v>111</v>
      </c>
      <c r="BH18" s="591"/>
      <c r="BI18" s="591"/>
      <c r="BJ18" s="591"/>
      <c r="BK18" s="591"/>
      <c r="BL18" s="591"/>
      <c r="BM18" s="591"/>
      <c r="BN18" s="592"/>
      <c r="BO18" s="643" t="s">
        <v>111</v>
      </c>
      <c r="BP18" s="643"/>
      <c r="BQ18" s="643"/>
      <c r="BR18" s="643"/>
      <c r="BS18" s="596" t="s">
        <v>111</v>
      </c>
      <c r="BT18" s="591"/>
      <c r="BU18" s="591"/>
      <c r="BV18" s="591"/>
      <c r="BW18" s="591"/>
      <c r="BX18" s="591"/>
      <c r="BY18" s="591"/>
      <c r="BZ18" s="591"/>
      <c r="CA18" s="591"/>
      <c r="CB18" s="626"/>
      <c r="CD18" s="627" t="s">
        <v>251</v>
      </c>
      <c r="CE18" s="624"/>
      <c r="CF18" s="624"/>
      <c r="CG18" s="624"/>
      <c r="CH18" s="624"/>
      <c r="CI18" s="624"/>
      <c r="CJ18" s="624"/>
      <c r="CK18" s="624"/>
      <c r="CL18" s="624"/>
      <c r="CM18" s="624"/>
      <c r="CN18" s="624"/>
      <c r="CO18" s="624"/>
      <c r="CP18" s="624"/>
      <c r="CQ18" s="625"/>
      <c r="CR18" s="590" t="s">
        <v>111</v>
      </c>
      <c r="CS18" s="591"/>
      <c r="CT18" s="591"/>
      <c r="CU18" s="591"/>
      <c r="CV18" s="591"/>
      <c r="CW18" s="591"/>
      <c r="CX18" s="591"/>
      <c r="CY18" s="592"/>
      <c r="CZ18" s="643" t="s">
        <v>111</v>
      </c>
      <c r="DA18" s="643"/>
      <c r="DB18" s="643"/>
      <c r="DC18" s="643"/>
      <c r="DD18" s="596" t="s">
        <v>111</v>
      </c>
      <c r="DE18" s="591"/>
      <c r="DF18" s="591"/>
      <c r="DG18" s="591"/>
      <c r="DH18" s="591"/>
      <c r="DI18" s="591"/>
      <c r="DJ18" s="591"/>
      <c r="DK18" s="591"/>
      <c r="DL18" s="591"/>
      <c r="DM18" s="591"/>
      <c r="DN18" s="591"/>
      <c r="DO18" s="591"/>
      <c r="DP18" s="592"/>
      <c r="DQ18" s="596" t="s">
        <v>111</v>
      </c>
      <c r="DR18" s="591"/>
      <c r="DS18" s="591"/>
      <c r="DT18" s="591"/>
      <c r="DU18" s="591"/>
      <c r="DV18" s="591"/>
      <c r="DW18" s="591"/>
      <c r="DX18" s="591"/>
      <c r="DY18" s="591"/>
      <c r="DZ18" s="591"/>
      <c r="EA18" s="591"/>
      <c r="EB18" s="591"/>
      <c r="EC18" s="626"/>
    </row>
    <row r="19" spans="2:133" ht="11.25" customHeight="1">
      <c r="B19" s="587" t="s">
        <v>252</v>
      </c>
      <c r="C19" s="588"/>
      <c r="D19" s="588"/>
      <c r="E19" s="588"/>
      <c r="F19" s="588"/>
      <c r="G19" s="588"/>
      <c r="H19" s="588"/>
      <c r="I19" s="588"/>
      <c r="J19" s="588"/>
      <c r="K19" s="588"/>
      <c r="L19" s="588"/>
      <c r="M19" s="588"/>
      <c r="N19" s="588"/>
      <c r="O19" s="588"/>
      <c r="P19" s="588"/>
      <c r="Q19" s="589"/>
      <c r="R19" s="590">
        <v>9777</v>
      </c>
      <c r="S19" s="591"/>
      <c r="T19" s="591"/>
      <c r="U19" s="591"/>
      <c r="V19" s="591"/>
      <c r="W19" s="591"/>
      <c r="X19" s="591"/>
      <c r="Y19" s="592"/>
      <c r="Z19" s="643">
        <v>0</v>
      </c>
      <c r="AA19" s="643"/>
      <c r="AB19" s="643"/>
      <c r="AC19" s="643"/>
      <c r="AD19" s="644" t="s">
        <v>111</v>
      </c>
      <c r="AE19" s="644"/>
      <c r="AF19" s="644"/>
      <c r="AG19" s="644"/>
      <c r="AH19" s="644"/>
      <c r="AI19" s="644"/>
      <c r="AJ19" s="644"/>
      <c r="AK19" s="644"/>
      <c r="AL19" s="613" t="s">
        <v>111</v>
      </c>
      <c r="AM19" s="645"/>
      <c r="AN19" s="645"/>
      <c r="AO19" s="646"/>
      <c r="AP19" s="587" t="s">
        <v>253</v>
      </c>
      <c r="AQ19" s="588"/>
      <c r="AR19" s="588"/>
      <c r="AS19" s="588"/>
      <c r="AT19" s="588"/>
      <c r="AU19" s="588"/>
      <c r="AV19" s="588"/>
      <c r="AW19" s="588"/>
      <c r="AX19" s="588"/>
      <c r="AY19" s="588"/>
      <c r="AZ19" s="588"/>
      <c r="BA19" s="588"/>
      <c r="BB19" s="588"/>
      <c r="BC19" s="588"/>
      <c r="BD19" s="588"/>
      <c r="BE19" s="588"/>
      <c r="BF19" s="589"/>
      <c r="BG19" s="590" t="s">
        <v>111</v>
      </c>
      <c r="BH19" s="591"/>
      <c r="BI19" s="591"/>
      <c r="BJ19" s="591"/>
      <c r="BK19" s="591"/>
      <c r="BL19" s="591"/>
      <c r="BM19" s="591"/>
      <c r="BN19" s="592"/>
      <c r="BO19" s="643" t="s">
        <v>111</v>
      </c>
      <c r="BP19" s="643"/>
      <c r="BQ19" s="643"/>
      <c r="BR19" s="643"/>
      <c r="BS19" s="596" t="s">
        <v>111</v>
      </c>
      <c r="BT19" s="591"/>
      <c r="BU19" s="591"/>
      <c r="BV19" s="591"/>
      <c r="BW19" s="591"/>
      <c r="BX19" s="591"/>
      <c r="BY19" s="591"/>
      <c r="BZ19" s="591"/>
      <c r="CA19" s="591"/>
      <c r="CB19" s="626"/>
      <c r="CD19" s="627" t="s">
        <v>254</v>
      </c>
      <c r="CE19" s="624"/>
      <c r="CF19" s="624"/>
      <c r="CG19" s="624"/>
      <c r="CH19" s="624"/>
      <c r="CI19" s="624"/>
      <c r="CJ19" s="624"/>
      <c r="CK19" s="624"/>
      <c r="CL19" s="624"/>
      <c r="CM19" s="624"/>
      <c r="CN19" s="624"/>
      <c r="CO19" s="624"/>
      <c r="CP19" s="624"/>
      <c r="CQ19" s="625"/>
      <c r="CR19" s="590" t="s">
        <v>111</v>
      </c>
      <c r="CS19" s="591"/>
      <c r="CT19" s="591"/>
      <c r="CU19" s="591"/>
      <c r="CV19" s="591"/>
      <c r="CW19" s="591"/>
      <c r="CX19" s="591"/>
      <c r="CY19" s="592"/>
      <c r="CZ19" s="643" t="s">
        <v>111</v>
      </c>
      <c r="DA19" s="643"/>
      <c r="DB19" s="643"/>
      <c r="DC19" s="643"/>
      <c r="DD19" s="596" t="s">
        <v>111</v>
      </c>
      <c r="DE19" s="591"/>
      <c r="DF19" s="591"/>
      <c r="DG19" s="591"/>
      <c r="DH19" s="591"/>
      <c r="DI19" s="591"/>
      <c r="DJ19" s="591"/>
      <c r="DK19" s="591"/>
      <c r="DL19" s="591"/>
      <c r="DM19" s="591"/>
      <c r="DN19" s="591"/>
      <c r="DO19" s="591"/>
      <c r="DP19" s="592"/>
      <c r="DQ19" s="596" t="s">
        <v>111</v>
      </c>
      <c r="DR19" s="591"/>
      <c r="DS19" s="591"/>
      <c r="DT19" s="591"/>
      <c r="DU19" s="591"/>
      <c r="DV19" s="591"/>
      <c r="DW19" s="591"/>
      <c r="DX19" s="591"/>
      <c r="DY19" s="591"/>
      <c r="DZ19" s="591"/>
      <c r="EA19" s="591"/>
      <c r="EB19" s="591"/>
      <c r="EC19" s="626"/>
    </row>
    <row r="20" spans="2:133" ht="11.25" customHeight="1">
      <c r="B20" s="587" t="s">
        <v>255</v>
      </c>
      <c r="C20" s="588"/>
      <c r="D20" s="588"/>
      <c r="E20" s="588"/>
      <c r="F20" s="588"/>
      <c r="G20" s="588"/>
      <c r="H20" s="588"/>
      <c r="I20" s="588"/>
      <c r="J20" s="588"/>
      <c r="K20" s="588"/>
      <c r="L20" s="588"/>
      <c r="M20" s="588"/>
      <c r="N20" s="588"/>
      <c r="O20" s="588"/>
      <c r="P20" s="588"/>
      <c r="Q20" s="589"/>
      <c r="R20" s="590">
        <v>10215582</v>
      </c>
      <c r="S20" s="591"/>
      <c r="T20" s="591"/>
      <c r="U20" s="591"/>
      <c r="V20" s="591"/>
      <c r="W20" s="591"/>
      <c r="X20" s="591"/>
      <c r="Y20" s="592"/>
      <c r="Z20" s="643">
        <v>49.8</v>
      </c>
      <c r="AA20" s="643"/>
      <c r="AB20" s="643"/>
      <c r="AC20" s="643"/>
      <c r="AD20" s="644">
        <v>9845463</v>
      </c>
      <c r="AE20" s="644"/>
      <c r="AF20" s="644"/>
      <c r="AG20" s="644"/>
      <c r="AH20" s="644"/>
      <c r="AI20" s="644"/>
      <c r="AJ20" s="644"/>
      <c r="AK20" s="644"/>
      <c r="AL20" s="613">
        <v>99.5</v>
      </c>
      <c r="AM20" s="645"/>
      <c r="AN20" s="645"/>
      <c r="AO20" s="646"/>
      <c r="AP20" s="587" t="s">
        <v>256</v>
      </c>
      <c r="AQ20" s="588"/>
      <c r="AR20" s="588"/>
      <c r="AS20" s="588"/>
      <c r="AT20" s="588"/>
      <c r="AU20" s="588"/>
      <c r="AV20" s="588"/>
      <c r="AW20" s="588"/>
      <c r="AX20" s="588"/>
      <c r="AY20" s="588"/>
      <c r="AZ20" s="588"/>
      <c r="BA20" s="588"/>
      <c r="BB20" s="588"/>
      <c r="BC20" s="588"/>
      <c r="BD20" s="588"/>
      <c r="BE20" s="588"/>
      <c r="BF20" s="589"/>
      <c r="BG20" s="590" t="s">
        <v>111</v>
      </c>
      <c r="BH20" s="591"/>
      <c r="BI20" s="591"/>
      <c r="BJ20" s="591"/>
      <c r="BK20" s="591"/>
      <c r="BL20" s="591"/>
      <c r="BM20" s="591"/>
      <c r="BN20" s="592"/>
      <c r="BO20" s="643" t="s">
        <v>111</v>
      </c>
      <c r="BP20" s="643"/>
      <c r="BQ20" s="643"/>
      <c r="BR20" s="643"/>
      <c r="BS20" s="596" t="s">
        <v>111</v>
      </c>
      <c r="BT20" s="591"/>
      <c r="BU20" s="591"/>
      <c r="BV20" s="591"/>
      <c r="BW20" s="591"/>
      <c r="BX20" s="591"/>
      <c r="BY20" s="591"/>
      <c r="BZ20" s="591"/>
      <c r="CA20" s="591"/>
      <c r="CB20" s="626"/>
      <c r="CD20" s="627" t="s">
        <v>257</v>
      </c>
      <c r="CE20" s="624"/>
      <c r="CF20" s="624"/>
      <c r="CG20" s="624"/>
      <c r="CH20" s="624"/>
      <c r="CI20" s="624"/>
      <c r="CJ20" s="624"/>
      <c r="CK20" s="624"/>
      <c r="CL20" s="624"/>
      <c r="CM20" s="624"/>
      <c r="CN20" s="624"/>
      <c r="CO20" s="624"/>
      <c r="CP20" s="624"/>
      <c r="CQ20" s="625"/>
      <c r="CR20" s="590">
        <v>20208598</v>
      </c>
      <c r="CS20" s="591"/>
      <c r="CT20" s="591"/>
      <c r="CU20" s="591"/>
      <c r="CV20" s="591"/>
      <c r="CW20" s="591"/>
      <c r="CX20" s="591"/>
      <c r="CY20" s="592"/>
      <c r="CZ20" s="643">
        <v>100</v>
      </c>
      <c r="DA20" s="643"/>
      <c r="DB20" s="643"/>
      <c r="DC20" s="643"/>
      <c r="DD20" s="596">
        <v>4142854</v>
      </c>
      <c r="DE20" s="591"/>
      <c r="DF20" s="591"/>
      <c r="DG20" s="591"/>
      <c r="DH20" s="591"/>
      <c r="DI20" s="591"/>
      <c r="DJ20" s="591"/>
      <c r="DK20" s="591"/>
      <c r="DL20" s="591"/>
      <c r="DM20" s="591"/>
      <c r="DN20" s="591"/>
      <c r="DO20" s="591"/>
      <c r="DP20" s="592"/>
      <c r="DQ20" s="596">
        <v>11671551</v>
      </c>
      <c r="DR20" s="591"/>
      <c r="DS20" s="591"/>
      <c r="DT20" s="591"/>
      <c r="DU20" s="591"/>
      <c r="DV20" s="591"/>
      <c r="DW20" s="591"/>
      <c r="DX20" s="591"/>
      <c r="DY20" s="591"/>
      <c r="DZ20" s="591"/>
      <c r="EA20" s="591"/>
      <c r="EB20" s="591"/>
      <c r="EC20" s="626"/>
    </row>
    <row r="21" spans="2:133" ht="11.25" customHeight="1">
      <c r="B21" s="587" t="s">
        <v>258</v>
      </c>
      <c r="C21" s="588"/>
      <c r="D21" s="588"/>
      <c r="E21" s="588"/>
      <c r="F21" s="588"/>
      <c r="G21" s="588"/>
      <c r="H21" s="588"/>
      <c r="I21" s="588"/>
      <c r="J21" s="588"/>
      <c r="K21" s="588"/>
      <c r="L21" s="588"/>
      <c r="M21" s="588"/>
      <c r="N21" s="588"/>
      <c r="O21" s="588"/>
      <c r="P21" s="588"/>
      <c r="Q21" s="589"/>
      <c r="R21" s="590">
        <v>7736</v>
      </c>
      <c r="S21" s="591"/>
      <c r="T21" s="591"/>
      <c r="U21" s="591"/>
      <c r="V21" s="591"/>
      <c r="W21" s="591"/>
      <c r="X21" s="591"/>
      <c r="Y21" s="592"/>
      <c r="Z21" s="643">
        <v>0</v>
      </c>
      <c r="AA21" s="643"/>
      <c r="AB21" s="643"/>
      <c r="AC21" s="643"/>
      <c r="AD21" s="644">
        <v>7736</v>
      </c>
      <c r="AE21" s="644"/>
      <c r="AF21" s="644"/>
      <c r="AG21" s="644"/>
      <c r="AH21" s="644"/>
      <c r="AI21" s="644"/>
      <c r="AJ21" s="644"/>
      <c r="AK21" s="644"/>
      <c r="AL21" s="613">
        <v>0.1</v>
      </c>
      <c r="AM21" s="645"/>
      <c r="AN21" s="645"/>
      <c r="AO21" s="646"/>
      <c r="AP21" s="681" t="s">
        <v>259</v>
      </c>
      <c r="AQ21" s="691"/>
      <c r="AR21" s="691"/>
      <c r="AS21" s="691"/>
      <c r="AT21" s="691"/>
      <c r="AU21" s="691"/>
      <c r="AV21" s="691"/>
      <c r="AW21" s="691"/>
      <c r="AX21" s="691"/>
      <c r="AY21" s="691"/>
      <c r="AZ21" s="691"/>
      <c r="BA21" s="691"/>
      <c r="BB21" s="691"/>
      <c r="BC21" s="691"/>
      <c r="BD21" s="691"/>
      <c r="BE21" s="691"/>
      <c r="BF21" s="683"/>
      <c r="BG21" s="590" t="s">
        <v>111</v>
      </c>
      <c r="BH21" s="591"/>
      <c r="BI21" s="591"/>
      <c r="BJ21" s="591"/>
      <c r="BK21" s="591"/>
      <c r="BL21" s="591"/>
      <c r="BM21" s="591"/>
      <c r="BN21" s="592"/>
      <c r="BO21" s="643" t="s">
        <v>111</v>
      </c>
      <c r="BP21" s="643"/>
      <c r="BQ21" s="643"/>
      <c r="BR21" s="643"/>
      <c r="BS21" s="596" t="s">
        <v>111</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260</v>
      </c>
      <c r="C22" s="588"/>
      <c r="D22" s="588"/>
      <c r="E22" s="588"/>
      <c r="F22" s="588"/>
      <c r="G22" s="588"/>
      <c r="H22" s="588"/>
      <c r="I22" s="588"/>
      <c r="J22" s="588"/>
      <c r="K22" s="588"/>
      <c r="L22" s="588"/>
      <c r="M22" s="588"/>
      <c r="N22" s="588"/>
      <c r="O22" s="588"/>
      <c r="P22" s="588"/>
      <c r="Q22" s="589"/>
      <c r="R22" s="590">
        <v>266220</v>
      </c>
      <c r="S22" s="591"/>
      <c r="T22" s="591"/>
      <c r="U22" s="591"/>
      <c r="V22" s="591"/>
      <c r="W22" s="591"/>
      <c r="X22" s="591"/>
      <c r="Y22" s="592"/>
      <c r="Z22" s="643">
        <v>1.3</v>
      </c>
      <c r="AA22" s="643"/>
      <c r="AB22" s="643"/>
      <c r="AC22" s="643"/>
      <c r="AD22" s="644" t="s">
        <v>111</v>
      </c>
      <c r="AE22" s="644"/>
      <c r="AF22" s="644"/>
      <c r="AG22" s="644"/>
      <c r="AH22" s="644"/>
      <c r="AI22" s="644"/>
      <c r="AJ22" s="644"/>
      <c r="AK22" s="644"/>
      <c r="AL22" s="613" t="s">
        <v>111</v>
      </c>
      <c r="AM22" s="645"/>
      <c r="AN22" s="645"/>
      <c r="AO22" s="646"/>
      <c r="AP22" s="681" t="s">
        <v>261</v>
      </c>
      <c r="AQ22" s="691"/>
      <c r="AR22" s="691"/>
      <c r="AS22" s="691"/>
      <c r="AT22" s="691"/>
      <c r="AU22" s="691"/>
      <c r="AV22" s="691"/>
      <c r="AW22" s="691"/>
      <c r="AX22" s="691"/>
      <c r="AY22" s="691"/>
      <c r="AZ22" s="691"/>
      <c r="BA22" s="691"/>
      <c r="BB22" s="691"/>
      <c r="BC22" s="691"/>
      <c r="BD22" s="691"/>
      <c r="BE22" s="691"/>
      <c r="BF22" s="683"/>
      <c r="BG22" s="590" t="s">
        <v>111</v>
      </c>
      <c r="BH22" s="591"/>
      <c r="BI22" s="591"/>
      <c r="BJ22" s="591"/>
      <c r="BK22" s="591"/>
      <c r="BL22" s="591"/>
      <c r="BM22" s="591"/>
      <c r="BN22" s="592"/>
      <c r="BO22" s="643" t="s">
        <v>111</v>
      </c>
      <c r="BP22" s="643"/>
      <c r="BQ22" s="643"/>
      <c r="BR22" s="643"/>
      <c r="BS22" s="596" t="s">
        <v>111</v>
      </c>
      <c r="BT22" s="591"/>
      <c r="BU22" s="591"/>
      <c r="BV22" s="591"/>
      <c r="BW22" s="591"/>
      <c r="BX22" s="591"/>
      <c r="BY22" s="591"/>
      <c r="BZ22" s="591"/>
      <c r="CA22" s="591"/>
      <c r="CB22" s="626"/>
      <c r="CD22" s="695" t="s">
        <v>262</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263</v>
      </c>
      <c r="C23" s="588"/>
      <c r="D23" s="588"/>
      <c r="E23" s="588"/>
      <c r="F23" s="588"/>
      <c r="G23" s="588"/>
      <c r="H23" s="588"/>
      <c r="I23" s="588"/>
      <c r="J23" s="588"/>
      <c r="K23" s="588"/>
      <c r="L23" s="588"/>
      <c r="M23" s="588"/>
      <c r="N23" s="588"/>
      <c r="O23" s="588"/>
      <c r="P23" s="588"/>
      <c r="Q23" s="589"/>
      <c r="R23" s="590">
        <v>135167</v>
      </c>
      <c r="S23" s="591"/>
      <c r="T23" s="591"/>
      <c r="U23" s="591"/>
      <c r="V23" s="591"/>
      <c r="W23" s="591"/>
      <c r="X23" s="591"/>
      <c r="Y23" s="592"/>
      <c r="Z23" s="643">
        <v>0.7</v>
      </c>
      <c r="AA23" s="643"/>
      <c r="AB23" s="643"/>
      <c r="AC23" s="643"/>
      <c r="AD23" s="644">
        <v>13931</v>
      </c>
      <c r="AE23" s="644"/>
      <c r="AF23" s="644"/>
      <c r="AG23" s="644"/>
      <c r="AH23" s="644"/>
      <c r="AI23" s="644"/>
      <c r="AJ23" s="644"/>
      <c r="AK23" s="644"/>
      <c r="AL23" s="613">
        <v>0.1</v>
      </c>
      <c r="AM23" s="645"/>
      <c r="AN23" s="645"/>
      <c r="AO23" s="646"/>
      <c r="AP23" s="681" t="s">
        <v>264</v>
      </c>
      <c r="AQ23" s="691"/>
      <c r="AR23" s="691"/>
      <c r="AS23" s="691"/>
      <c r="AT23" s="691"/>
      <c r="AU23" s="691"/>
      <c r="AV23" s="691"/>
      <c r="AW23" s="691"/>
      <c r="AX23" s="691"/>
      <c r="AY23" s="691"/>
      <c r="AZ23" s="691"/>
      <c r="BA23" s="691"/>
      <c r="BB23" s="691"/>
      <c r="BC23" s="691"/>
      <c r="BD23" s="691"/>
      <c r="BE23" s="691"/>
      <c r="BF23" s="683"/>
      <c r="BG23" s="590" t="s">
        <v>111</v>
      </c>
      <c r="BH23" s="591"/>
      <c r="BI23" s="591"/>
      <c r="BJ23" s="591"/>
      <c r="BK23" s="591"/>
      <c r="BL23" s="591"/>
      <c r="BM23" s="591"/>
      <c r="BN23" s="592"/>
      <c r="BO23" s="643" t="s">
        <v>111</v>
      </c>
      <c r="BP23" s="643"/>
      <c r="BQ23" s="643"/>
      <c r="BR23" s="643"/>
      <c r="BS23" s="596" t="s">
        <v>111</v>
      </c>
      <c r="BT23" s="591"/>
      <c r="BU23" s="591"/>
      <c r="BV23" s="591"/>
      <c r="BW23" s="591"/>
      <c r="BX23" s="591"/>
      <c r="BY23" s="591"/>
      <c r="BZ23" s="591"/>
      <c r="CA23" s="591"/>
      <c r="CB23" s="626"/>
      <c r="CD23" s="695" t="s">
        <v>203</v>
      </c>
      <c r="CE23" s="696"/>
      <c r="CF23" s="696"/>
      <c r="CG23" s="696"/>
      <c r="CH23" s="696"/>
      <c r="CI23" s="696"/>
      <c r="CJ23" s="696"/>
      <c r="CK23" s="696"/>
      <c r="CL23" s="696"/>
      <c r="CM23" s="696"/>
      <c r="CN23" s="696"/>
      <c r="CO23" s="696"/>
      <c r="CP23" s="696"/>
      <c r="CQ23" s="697"/>
      <c r="CR23" s="695" t="s">
        <v>265</v>
      </c>
      <c r="CS23" s="696"/>
      <c r="CT23" s="696"/>
      <c r="CU23" s="696"/>
      <c r="CV23" s="696"/>
      <c r="CW23" s="696"/>
      <c r="CX23" s="696"/>
      <c r="CY23" s="697"/>
      <c r="CZ23" s="695" t="s">
        <v>266</v>
      </c>
      <c r="DA23" s="696"/>
      <c r="DB23" s="696"/>
      <c r="DC23" s="697"/>
      <c r="DD23" s="695" t="s">
        <v>267</v>
      </c>
      <c r="DE23" s="696"/>
      <c r="DF23" s="696"/>
      <c r="DG23" s="696"/>
      <c r="DH23" s="696"/>
      <c r="DI23" s="696"/>
      <c r="DJ23" s="696"/>
      <c r="DK23" s="697"/>
      <c r="DL23" s="698" t="s">
        <v>268</v>
      </c>
      <c r="DM23" s="699"/>
      <c r="DN23" s="699"/>
      <c r="DO23" s="699"/>
      <c r="DP23" s="699"/>
      <c r="DQ23" s="699"/>
      <c r="DR23" s="699"/>
      <c r="DS23" s="699"/>
      <c r="DT23" s="699"/>
      <c r="DU23" s="699"/>
      <c r="DV23" s="700"/>
      <c r="DW23" s="695" t="s">
        <v>269</v>
      </c>
      <c r="DX23" s="696"/>
      <c r="DY23" s="696"/>
      <c r="DZ23" s="696"/>
      <c r="EA23" s="696"/>
      <c r="EB23" s="696"/>
      <c r="EC23" s="697"/>
    </row>
    <row r="24" spans="2:133" ht="11.25" customHeight="1">
      <c r="B24" s="587" t="s">
        <v>270</v>
      </c>
      <c r="C24" s="588"/>
      <c r="D24" s="588"/>
      <c r="E24" s="588"/>
      <c r="F24" s="588"/>
      <c r="G24" s="588"/>
      <c r="H24" s="588"/>
      <c r="I24" s="588"/>
      <c r="J24" s="588"/>
      <c r="K24" s="588"/>
      <c r="L24" s="588"/>
      <c r="M24" s="588"/>
      <c r="N24" s="588"/>
      <c r="O24" s="588"/>
      <c r="P24" s="588"/>
      <c r="Q24" s="589"/>
      <c r="R24" s="590">
        <v>27930</v>
      </c>
      <c r="S24" s="591"/>
      <c r="T24" s="591"/>
      <c r="U24" s="591"/>
      <c r="V24" s="591"/>
      <c r="W24" s="591"/>
      <c r="X24" s="591"/>
      <c r="Y24" s="592"/>
      <c r="Z24" s="643">
        <v>0.1</v>
      </c>
      <c r="AA24" s="643"/>
      <c r="AB24" s="643"/>
      <c r="AC24" s="643"/>
      <c r="AD24" s="644" t="s">
        <v>111</v>
      </c>
      <c r="AE24" s="644"/>
      <c r="AF24" s="644"/>
      <c r="AG24" s="644"/>
      <c r="AH24" s="644"/>
      <c r="AI24" s="644"/>
      <c r="AJ24" s="644"/>
      <c r="AK24" s="644"/>
      <c r="AL24" s="613" t="s">
        <v>111</v>
      </c>
      <c r="AM24" s="645"/>
      <c r="AN24" s="645"/>
      <c r="AO24" s="646"/>
      <c r="AP24" s="681" t="s">
        <v>271</v>
      </c>
      <c r="AQ24" s="691"/>
      <c r="AR24" s="691"/>
      <c r="AS24" s="691"/>
      <c r="AT24" s="691"/>
      <c r="AU24" s="691"/>
      <c r="AV24" s="691"/>
      <c r="AW24" s="691"/>
      <c r="AX24" s="691"/>
      <c r="AY24" s="691"/>
      <c r="AZ24" s="691"/>
      <c r="BA24" s="691"/>
      <c r="BB24" s="691"/>
      <c r="BC24" s="691"/>
      <c r="BD24" s="691"/>
      <c r="BE24" s="691"/>
      <c r="BF24" s="683"/>
      <c r="BG24" s="590" t="s">
        <v>111</v>
      </c>
      <c r="BH24" s="591"/>
      <c r="BI24" s="591"/>
      <c r="BJ24" s="591"/>
      <c r="BK24" s="591"/>
      <c r="BL24" s="591"/>
      <c r="BM24" s="591"/>
      <c r="BN24" s="592"/>
      <c r="BO24" s="643" t="s">
        <v>111</v>
      </c>
      <c r="BP24" s="643"/>
      <c r="BQ24" s="643"/>
      <c r="BR24" s="643"/>
      <c r="BS24" s="596" t="s">
        <v>111</v>
      </c>
      <c r="BT24" s="591"/>
      <c r="BU24" s="591"/>
      <c r="BV24" s="591"/>
      <c r="BW24" s="591"/>
      <c r="BX24" s="591"/>
      <c r="BY24" s="591"/>
      <c r="BZ24" s="591"/>
      <c r="CA24" s="591"/>
      <c r="CB24" s="626"/>
      <c r="CD24" s="647" t="s">
        <v>272</v>
      </c>
      <c r="CE24" s="648"/>
      <c r="CF24" s="648"/>
      <c r="CG24" s="648"/>
      <c r="CH24" s="648"/>
      <c r="CI24" s="648"/>
      <c r="CJ24" s="648"/>
      <c r="CK24" s="648"/>
      <c r="CL24" s="648"/>
      <c r="CM24" s="648"/>
      <c r="CN24" s="648"/>
      <c r="CO24" s="648"/>
      <c r="CP24" s="648"/>
      <c r="CQ24" s="649"/>
      <c r="CR24" s="640">
        <v>8530723</v>
      </c>
      <c r="CS24" s="641"/>
      <c r="CT24" s="641"/>
      <c r="CU24" s="641"/>
      <c r="CV24" s="641"/>
      <c r="CW24" s="641"/>
      <c r="CX24" s="641"/>
      <c r="CY24" s="688"/>
      <c r="CZ24" s="692">
        <v>42.2</v>
      </c>
      <c r="DA24" s="693"/>
      <c r="DB24" s="693"/>
      <c r="DC24" s="694"/>
      <c r="DD24" s="687">
        <v>4966117</v>
      </c>
      <c r="DE24" s="641"/>
      <c r="DF24" s="641"/>
      <c r="DG24" s="641"/>
      <c r="DH24" s="641"/>
      <c r="DI24" s="641"/>
      <c r="DJ24" s="641"/>
      <c r="DK24" s="688"/>
      <c r="DL24" s="687">
        <v>4877105</v>
      </c>
      <c r="DM24" s="641"/>
      <c r="DN24" s="641"/>
      <c r="DO24" s="641"/>
      <c r="DP24" s="641"/>
      <c r="DQ24" s="641"/>
      <c r="DR24" s="641"/>
      <c r="DS24" s="641"/>
      <c r="DT24" s="641"/>
      <c r="DU24" s="641"/>
      <c r="DV24" s="688"/>
      <c r="DW24" s="689">
        <v>46.5</v>
      </c>
      <c r="DX24" s="658"/>
      <c r="DY24" s="658"/>
      <c r="DZ24" s="658"/>
      <c r="EA24" s="658"/>
      <c r="EB24" s="658"/>
      <c r="EC24" s="690"/>
    </row>
    <row r="25" spans="2:133" ht="11.25" customHeight="1">
      <c r="B25" s="587" t="s">
        <v>273</v>
      </c>
      <c r="C25" s="588"/>
      <c r="D25" s="588"/>
      <c r="E25" s="588"/>
      <c r="F25" s="588"/>
      <c r="G25" s="588"/>
      <c r="H25" s="588"/>
      <c r="I25" s="588"/>
      <c r="J25" s="588"/>
      <c r="K25" s="588"/>
      <c r="L25" s="588"/>
      <c r="M25" s="588"/>
      <c r="N25" s="588"/>
      <c r="O25" s="588"/>
      <c r="P25" s="588"/>
      <c r="Q25" s="589"/>
      <c r="R25" s="590">
        <v>4090346</v>
      </c>
      <c r="S25" s="591"/>
      <c r="T25" s="591"/>
      <c r="U25" s="591"/>
      <c r="V25" s="591"/>
      <c r="W25" s="591"/>
      <c r="X25" s="591"/>
      <c r="Y25" s="592"/>
      <c r="Z25" s="643">
        <v>19.899999999999999</v>
      </c>
      <c r="AA25" s="643"/>
      <c r="AB25" s="643"/>
      <c r="AC25" s="643"/>
      <c r="AD25" s="644" t="s">
        <v>111</v>
      </c>
      <c r="AE25" s="644"/>
      <c r="AF25" s="644"/>
      <c r="AG25" s="644"/>
      <c r="AH25" s="644"/>
      <c r="AI25" s="644"/>
      <c r="AJ25" s="644"/>
      <c r="AK25" s="644"/>
      <c r="AL25" s="613" t="s">
        <v>111</v>
      </c>
      <c r="AM25" s="645"/>
      <c r="AN25" s="645"/>
      <c r="AO25" s="646"/>
      <c r="AP25" s="681" t="s">
        <v>274</v>
      </c>
      <c r="AQ25" s="691"/>
      <c r="AR25" s="691"/>
      <c r="AS25" s="691"/>
      <c r="AT25" s="691"/>
      <c r="AU25" s="691"/>
      <c r="AV25" s="691"/>
      <c r="AW25" s="691"/>
      <c r="AX25" s="691"/>
      <c r="AY25" s="691"/>
      <c r="AZ25" s="691"/>
      <c r="BA25" s="691"/>
      <c r="BB25" s="691"/>
      <c r="BC25" s="691"/>
      <c r="BD25" s="691"/>
      <c r="BE25" s="691"/>
      <c r="BF25" s="683"/>
      <c r="BG25" s="590" t="s">
        <v>111</v>
      </c>
      <c r="BH25" s="591"/>
      <c r="BI25" s="591"/>
      <c r="BJ25" s="591"/>
      <c r="BK25" s="591"/>
      <c r="BL25" s="591"/>
      <c r="BM25" s="591"/>
      <c r="BN25" s="592"/>
      <c r="BO25" s="643" t="s">
        <v>111</v>
      </c>
      <c r="BP25" s="643"/>
      <c r="BQ25" s="643"/>
      <c r="BR25" s="643"/>
      <c r="BS25" s="596" t="s">
        <v>111</v>
      </c>
      <c r="BT25" s="591"/>
      <c r="BU25" s="591"/>
      <c r="BV25" s="591"/>
      <c r="BW25" s="591"/>
      <c r="BX25" s="591"/>
      <c r="BY25" s="591"/>
      <c r="BZ25" s="591"/>
      <c r="CA25" s="591"/>
      <c r="CB25" s="626"/>
      <c r="CD25" s="627" t="s">
        <v>275</v>
      </c>
      <c r="CE25" s="624"/>
      <c r="CF25" s="624"/>
      <c r="CG25" s="624"/>
      <c r="CH25" s="624"/>
      <c r="CI25" s="624"/>
      <c r="CJ25" s="624"/>
      <c r="CK25" s="624"/>
      <c r="CL25" s="624"/>
      <c r="CM25" s="624"/>
      <c r="CN25" s="624"/>
      <c r="CO25" s="624"/>
      <c r="CP25" s="624"/>
      <c r="CQ25" s="625"/>
      <c r="CR25" s="590">
        <v>2312158</v>
      </c>
      <c r="CS25" s="609"/>
      <c r="CT25" s="609"/>
      <c r="CU25" s="609"/>
      <c r="CV25" s="609"/>
      <c r="CW25" s="609"/>
      <c r="CX25" s="609"/>
      <c r="CY25" s="610"/>
      <c r="CZ25" s="593">
        <v>11.4</v>
      </c>
      <c r="DA25" s="611"/>
      <c r="DB25" s="611"/>
      <c r="DC25" s="612"/>
      <c r="DD25" s="596">
        <v>2189386</v>
      </c>
      <c r="DE25" s="609"/>
      <c r="DF25" s="609"/>
      <c r="DG25" s="609"/>
      <c r="DH25" s="609"/>
      <c r="DI25" s="609"/>
      <c r="DJ25" s="609"/>
      <c r="DK25" s="610"/>
      <c r="DL25" s="596">
        <v>2110330</v>
      </c>
      <c r="DM25" s="609"/>
      <c r="DN25" s="609"/>
      <c r="DO25" s="609"/>
      <c r="DP25" s="609"/>
      <c r="DQ25" s="609"/>
      <c r="DR25" s="609"/>
      <c r="DS25" s="609"/>
      <c r="DT25" s="609"/>
      <c r="DU25" s="609"/>
      <c r="DV25" s="610"/>
      <c r="DW25" s="613">
        <v>20.100000000000001</v>
      </c>
      <c r="DX25" s="614"/>
      <c r="DY25" s="614"/>
      <c r="DZ25" s="614"/>
      <c r="EA25" s="614"/>
      <c r="EB25" s="614"/>
      <c r="EC25" s="615"/>
    </row>
    <row r="26" spans="2:133" ht="11.25" customHeight="1">
      <c r="B26" s="684" t="s">
        <v>276</v>
      </c>
      <c r="C26" s="685"/>
      <c r="D26" s="685"/>
      <c r="E26" s="685"/>
      <c r="F26" s="685"/>
      <c r="G26" s="685"/>
      <c r="H26" s="685"/>
      <c r="I26" s="685"/>
      <c r="J26" s="685"/>
      <c r="K26" s="685"/>
      <c r="L26" s="685"/>
      <c r="M26" s="685"/>
      <c r="N26" s="685"/>
      <c r="O26" s="685"/>
      <c r="P26" s="685"/>
      <c r="Q26" s="686"/>
      <c r="R26" s="590">
        <v>16917</v>
      </c>
      <c r="S26" s="591"/>
      <c r="T26" s="591"/>
      <c r="U26" s="591"/>
      <c r="V26" s="591"/>
      <c r="W26" s="591"/>
      <c r="X26" s="591"/>
      <c r="Y26" s="592"/>
      <c r="Z26" s="643">
        <v>0.1</v>
      </c>
      <c r="AA26" s="643"/>
      <c r="AB26" s="643"/>
      <c r="AC26" s="643"/>
      <c r="AD26" s="644">
        <v>16917</v>
      </c>
      <c r="AE26" s="644"/>
      <c r="AF26" s="644"/>
      <c r="AG26" s="644"/>
      <c r="AH26" s="644"/>
      <c r="AI26" s="644"/>
      <c r="AJ26" s="644"/>
      <c r="AK26" s="644"/>
      <c r="AL26" s="613">
        <v>0.2</v>
      </c>
      <c r="AM26" s="645"/>
      <c r="AN26" s="645"/>
      <c r="AO26" s="646"/>
      <c r="AP26" s="681" t="s">
        <v>277</v>
      </c>
      <c r="AQ26" s="682"/>
      <c r="AR26" s="682"/>
      <c r="AS26" s="682"/>
      <c r="AT26" s="682"/>
      <c r="AU26" s="682"/>
      <c r="AV26" s="682"/>
      <c r="AW26" s="682"/>
      <c r="AX26" s="682"/>
      <c r="AY26" s="682"/>
      <c r="AZ26" s="682"/>
      <c r="BA26" s="682"/>
      <c r="BB26" s="682"/>
      <c r="BC26" s="682"/>
      <c r="BD26" s="682"/>
      <c r="BE26" s="682"/>
      <c r="BF26" s="683"/>
      <c r="BG26" s="590" t="s">
        <v>111</v>
      </c>
      <c r="BH26" s="591"/>
      <c r="BI26" s="591"/>
      <c r="BJ26" s="591"/>
      <c r="BK26" s="591"/>
      <c r="BL26" s="591"/>
      <c r="BM26" s="591"/>
      <c r="BN26" s="592"/>
      <c r="BO26" s="643" t="s">
        <v>111</v>
      </c>
      <c r="BP26" s="643"/>
      <c r="BQ26" s="643"/>
      <c r="BR26" s="643"/>
      <c r="BS26" s="596" t="s">
        <v>111</v>
      </c>
      <c r="BT26" s="591"/>
      <c r="BU26" s="591"/>
      <c r="BV26" s="591"/>
      <c r="BW26" s="591"/>
      <c r="BX26" s="591"/>
      <c r="BY26" s="591"/>
      <c r="BZ26" s="591"/>
      <c r="CA26" s="591"/>
      <c r="CB26" s="626"/>
      <c r="CD26" s="627" t="s">
        <v>278</v>
      </c>
      <c r="CE26" s="624"/>
      <c r="CF26" s="624"/>
      <c r="CG26" s="624"/>
      <c r="CH26" s="624"/>
      <c r="CI26" s="624"/>
      <c r="CJ26" s="624"/>
      <c r="CK26" s="624"/>
      <c r="CL26" s="624"/>
      <c r="CM26" s="624"/>
      <c r="CN26" s="624"/>
      <c r="CO26" s="624"/>
      <c r="CP26" s="624"/>
      <c r="CQ26" s="625"/>
      <c r="CR26" s="590">
        <v>1494249</v>
      </c>
      <c r="CS26" s="591"/>
      <c r="CT26" s="591"/>
      <c r="CU26" s="591"/>
      <c r="CV26" s="591"/>
      <c r="CW26" s="591"/>
      <c r="CX26" s="591"/>
      <c r="CY26" s="592"/>
      <c r="CZ26" s="593">
        <v>7.4</v>
      </c>
      <c r="DA26" s="611"/>
      <c r="DB26" s="611"/>
      <c r="DC26" s="612"/>
      <c r="DD26" s="596">
        <v>1397417</v>
      </c>
      <c r="DE26" s="591"/>
      <c r="DF26" s="591"/>
      <c r="DG26" s="591"/>
      <c r="DH26" s="591"/>
      <c r="DI26" s="591"/>
      <c r="DJ26" s="591"/>
      <c r="DK26" s="592"/>
      <c r="DL26" s="596" t="s">
        <v>215</v>
      </c>
      <c r="DM26" s="591"/>
      <c r="DN26" s="591"/>
      <c r="DO26" s="591"/>
      <c r="DP26" s="591"/>
      <c r="DQ26" s="591"/>
      <c r="DR26" s="591"/>
      <c r="DS26" s="591"/>
      <c r="DT26" s="591"/>
      <c r="DU26" s="591"/>
      <c r="DV26" s="592"/>
      <c r="DW26" s="613" t="s">
        <v>215</v>
      </c>
      <c r="DX26" s="614"/>
      <c r="DY26" s="614"/>
      <c r="DZ26" s="614"/>
      <c r="EA26" s="614"/>
      <c r="EB26" s="614"/>
      <c r="EC26" s="615"/>
    </row>
    <row r="27" spans="2:133" ht="11.25" customHeight="1">
      <c r="B27" s="587" t="s">
        <v>279</v>
      </c>
      <c r="C27" s="588"/>
      <c r="D27" s="588"/>
      <c r="E27" s="588"/>
      <c r="F27" s="588"/>
      <c r="G27" s="588"/>
      <c r="H27" s="588"/>
      <c r="I27" s="588"/>
      <c r="J27" s="588"/>
      <c r="K27" s="588"/>
      <c r="L27" s="588"/>
      <c r="M27" s="588"/>
      <c r="N27" s="588"/>
      <c r="O27" s="588"/>
      <c r="P27" s="588"/>
      <c r="Q27" s="589"/>
      <c r="R27" s="590">
        <v>1362510</v>
      </c>
      <c r="S27" s="591"/>
      <c r="T27" s="591"/>
      <c r="U27" s="591"/>
      <c r="V27" s="591"/>
      <c r="W27" s="591"/>
      <c r="X27" s="591"/>
      <c r="Y27" s="592"/>
      <c r="Z27" s="643">
        <v>6.6</v>
      </c>
      <c r="AA27" s="643"/>
      <c r="AB27" s="643"/>
      <c r="AC27" s="643"/>
      <c r="AD27" s="644" t="s">
        <v>111</v>
      </c>
      <c r="AE27" s="644"/>
      <c r="AF27" s="644"/>
      <c r="AG27" s="644"/>
      <c r="AH27" s="644"/>
      <c r="AI27" s="644"/>
      <c r="AJ27" s="644"/>
      <c r="AK27" s="644"/>
      <c r="AL27" s="613" t="s">
        <v>111</v>
      </c>
      <c r="AM27" s="645"/>
      <c r="AN27" s="645"/>
      <c r="AO27" s="646"/>
      <c r="AP27" s="587" t="s">
        <v>280</v>
      </c>
      <c r="AQ27" s="588"/>
      <c r="AR27" s="588"/>
      <c r="AS27" s="588"/>
      <c r="AT27" s="588"/>
      <c r="AU27" s="588"/>
      <c r="AV27" s="588"/>
      <c r="AW27" s="588"/>
      <c r="AX27" s="588"/>
      <c r="AY27" s="588"/>
      <c r="AZ27" s="588"/>
      <c r="BA27" s="588"/>
      <c r="BB27" s="588"/>
      <c r="BC27" s="588"/>
      <c r="BD27" s="588"/>
      <c r="BE27" s="588"/>
      <c r="BF27" s="589"/>
      <c r="BG27" s="590">
        <v>5176426</v>
      </c>
      <c r="BH27" s="591"/>
      <c r="BI27" s="591"/>
      <c r="BJ27" s="591"/>
      <c r="BK27" s="591"/>
      <c r="BL27" s="591"/>
      <c r="BM27" s="591"/>
      <c r="BN27" s="592"/>
      <c r="BO27" s="643">
        <v>100</v>
      </c>
      <c r="BP27" s="643"/>
      <c r="BQ27" s="643"/>
      <c r="BR27" s="643"/>
      <c r="BS27" s="596">
        <v>36781</v>
      </c>
      <c r="BT27" s="591"/>
      <c r="BU27" s="591"/>
      <c r="BV27" s="591"/>
      <c r="BW27" s="591"/>
      <c r="BX27" s="591"/>
      <c r="BY27" s="591"/>
      <c r="BZ27" s="591"/>
      <c r="CA27" s="591"/>
      <c r="CB27" s="626"/>
      <c r="CD27" s="627" t="s">
        <v>281</v>
      </c>
      <c r="CE27" s="624"/>
      <c r="CF27" s="624"/>
      <c r="CG27" s="624"/>
      <c r="CH27" s="624"/>
      <c r="CI27" s="624"/>
      <c r="CJ27" s="624"/>
      <c r="CK27" s="624"/>
      <c r="CL27" s="624"/>
      <c r="CM27" s="624"/>
      <c r="CN27" s="624"/>
      <c r="CO27" s="624"/>
      <c r="CP27" s="624"/>
      <c r="CQ27" s="625"/>
      <c r="CR27" s="590">
        <v>4874881</v>
      </c>
      <c r="CS27" s="609"/>
      <c r="CT27" s="609"/>
      <c r="CU27" s="609"/>
      <c r="CV27" s="609"/>
      <c r="CW27" s="609"/>
      <c r="CX27" s="609"/>
      <c r="CY27" s="610"/>
      <c r="CZ27" s="593">
        <v>24.1</v>
      </c>
      <c r="DA27" s="611"/>
      <c r="DB27" s="611"/>
      <c r="DC27" s="612"/>
      <c r="DD27" s="596">
        <v>1433047</v>
      </c>
      <c r="DE27" s="609"/>
      <c r="DF27" s="609"/>
      <c r="DG27" s="609"/>
      <c r="DH27" s="609"/>
      <c r="DI27" s="609"/>
      <c r="DJ27" s="609"/>
      <c r="DK27" s="610"/>
      <c r="DL27" s="596">
        <v>1423091</v>
      </c>
      <c r="DM27" s="609"/>
      <c r="DN27" s="609"/>
      <c r="DO27" s="609"/>
      <c r="DP27" s="609"/>
      <c r="DQ27" s="609"/>
      <c r="DR27" s="609"/>
      <c r="DS27" s="609"/>
      <c r="DT27" s="609"/>
      <c r="DU27" s="609"/>
      <c r="DV27" s="610"/>
      <c r="DW27" s="613">
        <v>13.6</v>
      </c>
      <c r="DX27" s="614"/>
      <c r="DY27" s="614"/>
      <c r="DZ27" s="614"/>
      <c r="EA27" s="614"/>
      <c r="EB27" s="614"/>
      <c r="EC27" s="615"/>
    </row>
    <row r="28" spans="2:133" ht="11.25" customHeight="1">
      <c r="B28" s="587" t="s">
        <v>282</v>
      </c>
      <c r="C28" s="588"/>
      <c r="D28" s="588"/>
      <c r="E28" s="588"/>
      <c r="F28" s="588"/>
      <c r="G28" s="588"/>
      <c r="H28" s="588"/>
      <c r="I28" s="588"/>
      <c r="J28" s="588"/>
      <c r="K28" s="588"/>
      <c r="L28" s="588"/>
      <c r="M28" s="588"/>
      <c r="N28" s="588"/>
      <c r="O28" s="588"/>
      <c r="P28" s="588"/>
      <c r="Q28" s="589"/>
      <c r="R28" s="590">
        <v>53388</v>
      </c>
      <c r="S28" s="591"/>
      <c r="T28" s="591"/>
      <c r="U28" s="591"/>
      <c r="V28" s="591"/>
      <c r="W28" s="591"/>
      <c r="X28" s="591"/>
      <c r="Y28" s="592"/>
      <c r="Z28" s="643">
        <v>0.3</v>
      </c>
      <c r="AA28" s="643"/>
      <c r="AB28" s="643"/>
      <c r="AC28" s="643"/>
      <c r="AD28" s="644">
        <v>8135</v>
      </c>
      <c r="AE28" s="644"/>
      <c r="AF28" s="644"/>
      <c r="AG28" s="644"/>
      <c r="AH28" s="644"/>
      <c r="AI28" s="644"/>
      <c r="AJ28" s="644"/>
      <c r="AK28" s="644"/>
      <c r="AL28" s="613">
        <v>0.1</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283</v>
      </c>
      <c r="CE28" s="624"/>
      <c r="CF28" s="624"/>
      <c r="CG28" s="624"/>
      <c r="CH28" s="624"/>
      <c r="CI28" s="624"/>
      <c r="CJ28" s="624"/>
      <c r="CK28" s="624"/>
      <c r="CL28" s="624"/>
      <c r="CM28" s="624"/>
      <c r="CN28" s="624"/>
      <c r="CO28" s="624"/>
      <c r="CP28" s="624"/>
      <c r="CQ28" s="625"/>
      <c r="CR28" s="590">
        <v>1343684</v>
      </c>
      <c r="CS28" s="591"/>
      <c r="CT28" s="591"/>
      <c r="CU28" s="591"/>
      <c r="CV28" s="591"/>
      <c r="CW28" s="591"/>
      <c r="CX28" s="591"/>
      <c r="CY28" s="592"/>
      <c r="CZ28" s="593">
        <v>6.6</v>
      </c>
      <c r="DA28" s="611"/>
      <c r="DB28" s="611"/>
      <c r="DC28" s="612"/>
      <c r="DD28" s="596">
        <v>1343684</v>
      </c>
      <c r="DE28" s="591"/>
      <c r="DF28" s="591"/>
      <c r="DG28" s="591"/>
      <c r="DH28" s="591"/>
      <c r="DI28" s="591"/>
      <c r="DJ28" s="591"/>
      <c r="DK28" s="592"/>
      <c r="DL28" s="596">
        <v>1343684</v>
      </c>
      <c r="DM28" s="591"/>
      <c r="DN28" s="591"/>
      <c r="DO28" s="591"/>
      <c r="DP28" s="591"/>
      <c r="DQ28" s="591"/>
      <c r="DR28" s="591"/>
      <c r="DS28" s="591"/>
      <c r="DT28" s="591"/>
      <c r="DU28" s="591"/>
      <c r="DV28" s="592"/>
      <c r="DW28" s="613">
        <v>12.8</v>
      </c>
      <c r="DX28" s="614"/>
      <c r="DY28" s="614"/>
      <c r="DZ28" s="614"/>
      <c r="EA28" s="614"/>
      <c r="EB28" s="614"/>
      <c r="EC28" s="615"/>
    </row>
    <row r="29" spans="2:133" ht="11.25" customHeight="1">
      <c r="B29" s="587" t="s">
        <v>284</v>
      </c>
      <c r="C29" s="588"/>
      <c r="D29" s="588"/>
      <c r="E29" s="588"/>
      <c r="F29" s="588"/>
      <c r="G29" s="588"/>
      <c r="H29" s="588"/>
      <c r="I29" s="588"/>
      <c r="J29" s="588"/>
      <c r="K29" s="588"/>
      <c r="L29" s="588"/>
      <c r="M29" s="588"/>
      <c r="N29" s="588"/>
      <c r="O29" s="588"/>
      <c r="P29" s="588"/>
      <c r="Q29" s="589"/>
      <c r="R29" s="590">
        <v>52666</v>
      </c>
      <c r="S29" s="591"/>
      <c r="T29" s="591"/>
      <c r="U29" s="591"/>
      <c r="V29" s="591"/>
      <c r="W29" s="591"/>
      <c r="X29" s="591"/>
      <c r="Y29" s="592"/>
      <c r="Z29" s="643">
        <v>0.3</v>
      </c>
      <c r="AA29" s="643"/>
      <c r="AB29" s="643"/>
      <c r="AC29" s="643"/>
      <c r="AD29" s="644" t="s">
        <v>111</v>
      </c>
      <c r="AE29" s="644"/>
      <c r="AF29" s="644"/>
      <c r="AG29" s="644"/>
      <c r="AH29" s="644"/>
      <c r="AI29" s="644"/>
      <c r="AJ29" s="644"/>
      <c r="AK29" s="644"/>
      <c r="AL29" s="613" t="s">
        <v>111</v>
      </c>
      <c r="AM29" s="645"/>
      <c r="AN29" s="645"/>
      <c r="AO29" s="646"/>
      <c r="AP29" s="650" t="s">
        <v>203</v>
      </c>
      <c r="AQ29" s="651"/>
      <c r="AR29" s="651"/>
      <c r="AS29" s="651"/>
      <c r="AT29" s="651"/>
      <c r="AU29" s="651"/>
      <c r="AV29" s="651"/>
      <c r="AW29" s="651"/>
      <c r="AX29" s="651"/>
      <c r="AY29" s="651"/>
      <c r="AZ29" s="651"/>
      <c r="BA29" s="651"/>
      <c r="BB29" s="651"/>
      <c r="BC29" s="651"/>
      <c r="BD29" s="651"/>
      <c r="BE29" s="651"/>
      <c r="BF29" s="652"/>
      <c r="BG29" s="650" t="s">
        <v>285</v>
      </c>
      <c r="BH29" s="666"/>
      <c r="BI29" s="666"/>
      <c r="BJ29" s="666"/>
      <c r="BK29" s="666"/>
      <c r="BL29" s="666"/>
      <c r="BM29" s="666"/>
      <c r="BN29" s="666"/>
      <c r="BO29" s="666"/>
      <c r="BP29" s="666"/>
      <c r="BQ29" s="667"/>
      <c r="BR29" s="650" t="s">
        <v>286</v>
      </c>
      <c r="BS29" s="666"/>
      <c r="BT29" s="666"/>
      <c r="BU29" s="666"/>
      <c r="BV29" s="666"/>
      <c r="BW29" s="666"/>
      <c r="BX29" s="666"/>
      <c r="BY29" s="666"/>
      <c r="BZ29" s="666"/>
      <c r="CA29" s="666"/>
      <c r="CB29" s="667"/>
      <c r="CD29" s="660" t="s">
        <v>287</v>
      </c>
      <c r="CE29" s="661"/>
      <c r="CF29" s="627" t="s">
        <v>288</v>
      </c>
      <c r="CG29" s="624"/>
      <c r="CH29" s="624"/>
      <c r="CI29" s="624"/>
      <c r="CJ29" s="624"/>
      <c r="CK29" s="624"/>
      <c r="CL29" s="624"/>
      <c r="CM29" s="624"/>
      <c r="CN29" s="624"/>
      <c r="CO29" s="624"/>
      <c r="CP29" s="624"/>
      <c r="CQ29" s="625"/>
      <c r="CR29" s="590">
        <v>1343541</v>
      </c>
      <c r="CS29" s="609"/>
      <c r="CT29" s="609"/>
      <c r="CU29" s="609"/>
      <c r="CV29" s="609"/>
      <c r="CW29" s="609"/>
      <c r="CX29" s="609"/>
      <c r="CY29" s="610"/>
      <c r="CZ29" s="593">
        <v>6.6</v>
      </c>
      <c r="DA29" s="611"/>
      <c r="DB29" s="611"/>
      <c r="DC29" s="612"/>
      <c r="DD29" s="596">
        <v>1343541</v>
      </c>
      <c r="DE29" s="609"/>
      <c r="DF29" s="609"/>
      <c r="DG29" s="609"/>
      <c r="DH29" s="609"/>
      <c r="DI29" s="609"/>
      <c r="DJ29" s="609"/>
      <c r="DK29" s="610"/>
      <c r="DL29" s="596">
        <v>1343541</v>
      </c>
      <c r="DM29" s="609"/>
      <c r="DN29" s="609"/>
      <c r="DO29" s="609"/>
      <c r="DP29" s="609"/>
      <c r="DQ29" s="609"/>
      <c r="DR29" s="609"/>
      <c r="DS29" s="609"/>
      <c r="DT29" s="609"/>
      <c r="DU29" s="609"/>
      <c r="DV29" s="610"/>
      <c r="DW29" s="613">
        <v>12.8</v>
      </c>
      <c r="DX29" s="614"/>
      <c r="DY29" s="614"/>
      <c r="DZ29" s="614"/>
      <c r="EA29" s="614"/>
      <c r="EB29" s="614"/>
      <c r="EC29" s="615"/>
    </row>
    <row r="30" spans="2:133" ht="11.25" customHeight="1">
      <c r="B30" s="587" t="s">
        <v>289</v>
      </c>
      <c r="C30" s="588"/>
      <c r="D30" s="588"/>
      <c r="E30" s="588"/>
      <c r="F30" s="588"/>
      <c r="G30" s="588"/>
      <c r="H30" s="588"/>
      <c r="I30" s="588"/>
      <c r="J30" s="588"/>
      <c r="K30" s="588"/>
      <c r="L30" s="588"/>
      <c r="M30" s="588"/>
      <c r="N30" s="588"/>
      <c r="O30" s="588"/>
      <c r="P30" s="588"/>
      <c r="Q30" s="589"/>
      <c r="R30" s="590">
        <v>518931</v>
      </c>
      <c r="S30" s="591"/>
      <c r="T30" s="591"/>
      <c r="U30" s="591"/>
      <c r="V30" s="591"/>
      <c r="W30" s="591"/>
      <c r="X30" s="591"/>
      <c r="Y30" s="592"/>
      <c r="Z30" s="643">
        <v>2.5</v>
      </c>
      <c r="AA30" s="643"/>
      <c r="AB30" s="643"/>
      <c r="AC30" s="643"/>
      <c r="AD30" s="644" t="s">
        <v>111</v>
      </c>
      <c r="AE30" s="644"/>
      <c r="AF30" s="644"/>
      <c r="AG30" s="644"/>
      <c r="AH30" s="644"/>
      <c r="AI30" s="644"/>
      <c r="AJ30" s="644"/>
      <c r="AK30" s="644"/>
      <c r="AL30" s="613" t="s">
        <v>111</v>
      </c>
      <c r="AM30" s="645"/>
      <c r="AN30" s="645"/>
      <c r="AO30" s="646"/>
      <c r="AP30" s="668" t="s">
        <v>290</v>
      </c>
      <c r="AQ30" s="669"/>
      <c r="AR30" s="669"/>
      <c r="AS30" s="669"/>
      <c r="AT30" s="674" t="s">
        <v>291</v>
      </c>
      <c r="AU30" s="184"/>
      <c r="AV30" s="184"/>
      <c r="AW30" s="184"/>
      <c r="AX30" s="677" t="s">
        <v>169</v>
      </c>
      <c r="AY30" s="678"/>
      <c r="AZ30" s="678"/>
      <c r="BA30" s="678"/>
      <c r="BB30" s="678"/>
      <c r="BC30" s="678"/>
      <c r="BD30" s="678"/>
      <c r="BE30" s="678"/>
      <c r="BF30" s="679"/>
      <c r="BG30" s="656">
        <v>99.4</v>
      </c>
      <c r="BH30" s="657"/>
      <c r="BI30" s="657"/>
      <c r="BJ30" s="657"/>
      <c r="BK30" s="657"/>
      <c r="BL30" s="657"/>
      <c r="BM30" s="658">
        <v>97.3</v>
      </c>
      <c r="BN30" s="657"/>
      <c r="BO30" s="657"/>
      <c r="BP30" s="657"/>
      <c r="BQ30" s="659"/>
      <c r="BR30" s="656">
        <v>99.4</v>
      </c>
      <c r="BS30" s="657"/>
      <c r="BT30" s="657"/>
      <c r="BU30" s="657"/>
      <c r="BV30" s="657"/>
      <c r="BW30" s="657"/>
      <c r="BX30" s="658">
        <v>96.5</v>
      </c>
      <c r="BY30" s="657"/>
      <c r="BZ30" s="657"/>
      <c r="CA30" s="657"/>
      <c r="CB30" s="659"/>
      <c r="CD30" s="662"/>
      <c r="CE30" s="663"/>
      <c r="CF30" s="627" t="s">
        <v>292</v>
      </c>
      <c r="CG30" s="624"/>
      <c r="CH30" s="624"/>
      <c r="CI30" s="624"/>
      <c r="CJ30" s="624"/>
      <c r="CK30" s="624"/>
      <c r="CL30" s="624"/>
      <c r="CM30" s="624"/>
      <c r="CN30" s="624"/>
      <c r="CO30" s="624"/>
      <c r="CP30" s="624"/>
      <c r="CQ30" s="625"/>
      <c r="CR30" s="590">
        <v>1227699</v>
      </c>
      <c r="CS30" s="591"/>
      <c r="CT30" s="591"/>
      <c r="CU30" s="591"/>
      <c r="CV30" s="591"/>
      <c r="CW30" s="591"/>
      <c r="CX30" s="591"/>
      <c r="CY30" s="592"/>
      <c r="CZ30" s="593">
        <v>6.1</v>
      </c>
      <c r="DA30" s="611"/>
      <c r="DB30" s="611"/>
      <c r="DC30" s="612"/>
      <c r="DD30" s="596">
        <v>1227699</v>
      </c>
      <c r="DE30" s="591"/>
      <c r="DF30" s="591"/>
      <c r="DG30" s="591"/>
      <c r="DH30" s="591"/>
      <c r="DI30" s="591"/>
      <c r="DJ30" s="591"/>
      <c r="DK30" s="592"/>
      <c r="DL30" s="596">
        <v>1227699</v>
      </c>
      <c r="DM30" s="591"/>
      <c r="DN30" s="591"/>
      <c r="DO30" s="591"/>
      <c r="DP30" s="591"/>
      <c r="DQ30" s="591"/>
      <c r="DR30" s="591"/>
      <c r="DS30" s="591"/>
      <c r="DT30" s="591"/>
      <c r="DU30" s="591"/>
      <c r="DV30" s="592"/>
      <c r="DW30" s="613">
        <v>11.7</v>
      </c>
      <c r="DX30" s="614"/>
      <c r="DY30" s="614"/>
      <c r="DZ30" s="614"/>
      <c r="EA30" s="614"/>
      <c r="EB30" s="614"/>
      <c r="EC30" s="615"/>
    </row>
    <row r="31" spans="2:133" ht="11.25" customHeight="1">
      <c r="B31" s="587" t="s">
        <v>293</v>
      </c>
      <c r="C31" s="588"/>
      <c r="D31" s="588"/>
      <c r="E31" s="588"/>
      <c r="F31" s="588"/>
      <c r="G31" s="588"/>
      <c r="H31" s="588"/>
      <c r="I31" s="588"/>
      <c r="J31" s="588"/>
      <c r="K31" s="588"/>
      <c r="L31" s="588"/>
      <c r="M31" s="588"/>
      <c r="N31" s="588"/>
      <c r="O31" s="588"/>
      <c r="P31" s="588"/>
      <c r="Q31" s="589"/>
      <c r="R31" s="590">
        <v>659830</v>
      </c>
      <c r="S31" s="591"/>
      <c r="T31" s="591"/>
      <c r="U31" s="591"/>
      <c r="V31" s="591"/>
      <c r="W31" s="591"/>
      <c r="X31" s="591"/>
      <c r="Y31" s="592"/>
      <c r="Z31" s="643">
        <v>3.2</v>
      </c>
      <c r="AA31" s="643"/>
      <c r="AB31" s="643"/>
      <c r="AC31" s="643"/>
      <c r="AD31" s="644" t="s">
        <v>111</v>
      </c>
      <c r="AE31" s="644"/>
      <c r="AF31" s="644"/>
      <c r="AG31" s="644"/>
      <c r="AH31" s="644"/>
      <c r="AI31" s="644"/>
      <c r="AJ31" s="644"/>
      <c r="AK31" s="644"/>
      <c r="AL31" s="613" t="s">
        <v>111</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99.3</v>
      </c>
      <c r="BH31" s="609"/>
      <c r="BI31" s="609"/>
      <c r="BJ31" s="609"/>
      <c r="BK31" s="609"/>
      <c r="BL31" s="609"/>
      <c r="BM31" s="645">
        <v>97.8</v>
      </c>
      <c r="BN31" s="655"/>
      <c r="BO31" s="655"/>
      <c r="BP31" s="655"/>
      <c r="BQ31" s="619"/>
      <c r="BR31" s="654">
        <v>99.4</v>
      </c>
      <c r="BS31" s="609"/>
      <c r="BT31" s="609"/>
      <c r="BU31" s="609"/>
      <c r="BV31" s="609"/>
      <c r="BW31" s="609"/>
      <c r="BX31" s="645">
        <v>97.2</v>
      </c>
      <c r="BY31" s="655"/>
      <c r="BZ31" s="655"/>
      <c r="CA31" s="655"/>
      <c r="CB31" s="619"/>
      <c r="CD31" s="662"/>
      <c r="CE31" s="663"/>
      <c r="CF31" s="627" t="s">
        <v>296</v>
      </c>
      <c r="CG31" s="624"/>
      <c r="CH31" s="624"/>
      <c r="CI31" s="624"/>
      <c r="CJ31" s="624"/>
      <c r="CK31" s="624"/>
      <c r="CL31" s="624"/>
      <c r="CM31" s="624"/>
      <c r="CN31" s="624"/>
      <c r="CO31" s="624"/>
      <c r="CP31" s="624"/>
      <c r="CQ31" s="625"/>
      <c r="CR31" s="590">
        <v>115842</v>
      </c>
      <c r="CS31" s="609"/>
      <c r="CT31" s="609"/>
      <c r="CU31" s="609"/>
      <c r="CV31" s="609"/>
      <c r="CW31" s="609"/>
      <c r="CX31" s="609"/>
      <c r="CY31" s="610"/>
      <c r="CZ31" s="593">
        <v>0.6</v>
      </c>
      <c r="DA31" s="611"/>
      <c r="DB31" s="611"/>
      <c r="DC31" s="612"/>
      <c r="DD31" s="596">
        <v>115842</v>
      </c>
      <c r="DE31" s="609"/>
      <c r="DF31" s="609"/>
      <c r="DG31" s="609"/>
      <c r="DH31" s="609"/>
      <c r="DI31" s="609"/>
      <c r="DJ31" s="609"/>
      <c r="DK31" s="610"/>
      <c r="DL31" s="596">
        <v>115842</v>
      </c>
      <c r="DM31" s="609"/>
      <c r="DN31" s="609"/>
      <c r="DO31" s="609"/>
      <c r="DP31" s="609"/>
      <c r="DQ31" s="609"/>
      <c r="DR31" s="609"/>
      <c r="DS31" s="609"/>
      <c r="DT31" s="609"/>
      <c r="DU31" s="609"/>
      <c r="DV31" s="610"/>
      <c r="DW31" s="613">
        <v>1.1000000000000001</v>
      </c>
      <c r="DX31" s="614"/>
      <c r="DY31" s="614"/>
      <c r="DZ31" s="614"/>
      <c r="EA31" s="614"/>
      <c r="EB31" s="614"/>
      <c r="EC31" s="615"/>
    </row>
    <row r="32" spans="2:133" ht="11.25" customHeight="1">
      <c r="B32" s="587" t="s">
        <v>297</v>
      </c>
      <c r="C32" s="588"/>
      <c r="D32" s="588"/>
      <c r="E32" s="588"/>
      <c r="F32" s="588"/>
      <c r="G32" s="588"/>
      <c r="H32" s="588"/>
      <c r="I32" s="588"/>
      <c r="J32" s="588"/>
      <c r="K32" s="588"/>
      <c r="L32" s="588"/>
      <c r="M32" s="588"/>
      <c r="N32" s="588"/>
      <c r="O32" s="588"/>
      <c r="P32" s="588"/>
      <c r="Q32" s="589"/>
      <c r="R32" s="590">
        <v>542439</v>
      </c>
      <c r="S32" s="591"/>
      <c r="T32" s="591"/>
      <c r="U32" s="591"/>
      <c r="V32" s="591"/>
      <c r="W32" s="591"/>
      <c r="X32" s="591"/>
      <c r="Y32" s="592"/>
      <c r="Z32" s="643">
        <v>2.6</v>
      </c>
      <c r="AA32" s="643"/>
      <c r="AB32" s="643"/>
      <c r="AC32" s="643"/>
      <c r="AD32" s="644">
        <v>17</v>
      </c>
      <c r="AE32" s="644"/>
      <c r="AF32" s="644"/>
      <c r="AG32" s="644"/>
      <c r="AH32" s="644"/>
      <c r="AI32" s="644"/>
      <c r="AJ32" s="644"/>
      <c r="AK32" s="644"/>
      <c r="AL32" s="613">
        <v>0</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99.4</v>
      </c>
      <c r="BH32" s="575"/>
      <c r="BI32" s="575"/>
      <c r="BJ32" s="575"/>
      <c r="BK32" s="575"/>
      <c r="BL32" s="575"/>
      <c r="BM32" s="638">
        <v>96.2</v>
      </c>
      <c r="BN32" s="575"/>
      <c r="BO32" s="575"/>
      <c r="BP32" s="575"/>
      <c r="BQ32" s="632"/>
      <c r="BR32" s="653">
        <v>99.3</v>
      </c>
      <c r="BS32" s="575"/>
      <c r="BT32" s="575"/>
      <c r="BU32" s="575"/>
      <c r="BV32" s="575"/>
      <c r="BW32" s="575"/>
      <c r="BX32" s="638">
        <v>95.1</v>
      </c>
      <c r="BY32" s="575"/>
      <c r="BZ32" s="575"/>
      <c r="CA32" s="575"/>
      <c r="CB32" s="632"/>
      <c r="CD32" s="664"/>
      <c r="CE32" s="665"/>
      <c r="CF32" s="627" t="s">
        <v>299</v>
      </c>
      <c r="CG32" s="624"/>
      <c r="CH32" s="624"/>
      <c r="CI32" s="624"/>
      <c r="CJ32" s="624"/>
      <c r="CK32" s="624"/>
      <c r="CL32" s="624"/>
      <c r="CM32" s="624"/>
      <c r="CN32" s="624"/>
      <c r="CO32" s="624"/>
      <c r="CP32" s="624"/>
      <c r="CQ32" s="625"/>
      <c r="CR32" s="590">
        <v>143</v>
      </c>
      <c r="CS32" s="591"/>
      <c r="CT32" s="591"/>
      <c r="CU32" s="591"/>
      <c r="CV32" s="591"/>
      <c r="CW32" s="591"/>
      <c r="CX32" s="591"/>
      <c r="CY32" s="592"/>
      <c r="CZ32" s="593">
        <v>0</v>
      </c>
      <c r="DA32" s="611"/>
      <c r="DB32" s="611"/>
      <c r="DC32" s="612"/>
      <c r="DD32" s="596">
        <v>143</v>
      </c>
      <c r="DE32" s="591"/>
      <c r="DF32" s="591"/>
      <c r="DG32" s="591"/>
      <c r="DH32" s="591"/>
      <c r="DI32" s="591"/>
      <c r="DJ32" s="591"/>
      <c r="DK32" s="592"/>
      <c r="DL32" s="596">
        <v>143</v>
      </c>
      <c r="DM32" s="591"/>
      <c r="DN32" s="591"/>
      <c r="DO32" s="591"/>
      <c r="DP32" s="591"/>
      <c r="DQ32" s="591"/>
      <c r="DR32" s="591"/>
      <c r="DS32" s="591"/>
      <c r="DT32" s="591"/>
      <c r="DU32" s="591"/>
      <c r="DV32" s="592"/>
      <c r="DW32" s="613">
        <v>0</v>
      </c>
      <c r="DX32" s="614"/>
      <c r="DY32" s="614"/>
      <c r="DZ32" s="614"/>
      <c r="EA32" s="614"/>
      <c r="EB32" s="614"/>
      <c r="EC32" s="615"/>
    </row>
    <row r="33" spans="2:133" ht="11.25" customHeight="1">
      <c r="B33" s="587" t="s">
        <v>300</v>
      </c>
      <c r="C33" s="588"/>
      <c r="D33" s="588"/>
      <c r="E33" s="588"/>
      <c r="F33" s="588"/>
      <c r="G33" s="588"/>
      <c r="H33" s="588"/>
      <c r="I33" s="588"/>
      <c r="J33" s="588"/>
      <c r="K33" s="588"/>
      <c r="L33" s="588"/>
      <c r="M33" s="588"/>
      <c r="N33" s="588"/>
      <c r="O33" s="588"/>
      <c r="P33" s="588"/>
      <c r="Q33" s="589"/>
      <c r="R33" s="590">
        <v>2581014</v>
      </c>
      <c r="S33" s="591"/>
      <c r="T33" s="591"/>
      <c r="U33" s="591"/>
      <c r="V33" s="591"/>
      <c r="W33" s="591"/>
      <c r="X33" s="591"/>
      <c r="Y33" s="592"/>
      <c r="Z33" s="643">
        <v>12.6</v>
      </c>
      <c r="AA33" s="643"/>
      <c r="AB33" s="643"/>
      <c r="AC33" s="643"/>
      <c r="AD33" s="644" t="s">
        <v>111</v>
      </c>
      <c r="AE33" s="644"/>
      <c r="AF33" s="644"/>
      <c r="AG33" s="644"/>
      <c r="AH33" s="644"/>
      <c r="AI33" s="644"/>
      <c r="AJ33" s="644"/>
      <c r="AK33" s="644"/>
      <c r="AL33" s="613" t="s">
        <v>111</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7535021</v>
      </c>
      <c r="CS33" s="609"/>
      <c r="CT33" s="609"/>
      <c r="CU33" s="609"/>
      <c r="CV33" s="609"/>
      <c r="CW33" s="609"/>
      <c r="CX33" s="609"/>
      <c r="CY33" s="610"/>
      <c r="CZ33" s="593">
        <v>37.299999999999997</v>
      </c>
      <c r="DA33" s="611"/>
      <c r="DB33" s="611"/>
      <c r="DC33" s="612"/>
      <c r="DD33" s="596">
        <v>6386399</v>
      </c>
      <c r="DE33" s="609"/>
      <c r="DF33" s="609"/>
      <c r="DG33" s="609"/>
      <c r="DH33" s="609"/>
      <c r="DI33" s="609"/>
      <c r="DJ33" s="609"/>
      <c r="DK33" s="610"/>
      <c r="DL33" s="596">
        <v>4824610</v>
      </c>
      <c r="DM33" s="609"/>
      <c r="DN33" s="609"/>
      <c r="DO33" s="609"/>
      <c r="DP33" s="609"/>
      <c r="DQ33" s="609"/>
      <c r="DR33" s="609"/>
      <c r="DS33" s="609"/>
      <c r="DT33" s="609"/>
      <c r="DU33" s="609"/>
      <c r="DV33" s="610"/>
      <c r="DW33" s="613">
        <v>46</v>
      </c>
      <c r="DX33" s="614"/>
      <c r="DY33" s="614"/>
      <c r="DZ33" s="614"/>
      <c r="EA33" s="614"/>
      <c r="EB33" s="614"/>
      <c r="EC33" s="615"/>
    </row>
    <row r="34" spans="2:133" ht="11.25" customHeight="1">
      <c r="B34" s="587" t="s">
        <v>302</v>
      </c>
      <c r="C34" s="588"/>
      <c r="D34" s="588"/>
      <c r="E34" s="588"/>
      <c r="F34" s="588"/>
      <c r="G34" s="588"/>
      <c r="H34" s="588"/>
      <c r="I34" s="588"/>
      <c r="J34" s="588"/>
      <c r="K34" s="588"/>
      <c r="L34" s="588"/>
      <c r="M34" s="588"/>
      <c r="N34" s="588"/>
      <c r="O34" s="588"/>
      <c r="P34" s="588"/>
      <c r="Q34" s="589"/>
      <c r="R34" s="590" t="s">
        <v>111</v>
      </c>
      <c r="S34" s="591"/>
      <c r="T34" s="591"/>
      <c r="U34" s="591"/>
      <c r="V34" s="591"/>
      <c r="W34" s="591"/>
      <c r="X34" s="591"/>
      <c r="Y34" s="592"/>
      <c r="Z34" s="643" t="s">
        <v>111</v>
      </c>
      <c r="AA34" s="643"/>
      <c r="AB34" s="643"/>
      <c r="AC34" s="643"/>
      <c r="AD34" s="644" t="s">
        <v>111</v>
      </c>
      <c r="AE34" s="644"/>
      <c r="AF34" s="644"/>
      <c r="AG34" s="644"/>
      <c r="AH34" s="644"/>
      <c r="AI34" s="644"/>
      <c r="AJ34" s="644"/>
      <c r="AK34" s="644"/>
      <c r="AL34" s="613" t="s">
        <v>111</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2043871</v>
      </c>
      <c r="CS34" s="591"/>
      <c r="CT34" s="591"/>
      <c r="CU34" s="591"/>
      <c r="CV34" s="591"/>
      <c r="CW34" s="591"/>
      <c r="CX34" s="591"/>
      <c r="CY34" s="592"/>
      <c r="CZ34" s="593">
        <v>10.1</v>
      </c>
      <c r="DA34" s="611"/>
      <c r="DB34" s="611"/>
      <c r="DC34" s="612"/>
      <c r="DD34" s="596">
        <v>1463107</v>
      </c>
      <c r="DE34" s="591"/>
      <c r="DF34" s="591"/>
      <c r="DG34" s="591"/>
      <c r="DH34" s="591"/>
      <c r="DI34" s="591"/>
      <c r="DJ34" s="591"/>
      <c r="DK34" s="592"/>
      <c r="DL34" s="596">
        <v>1088000</v>
      </c>
      <c r="DM34" s="591"/>
      <c r="DN34" s="591"/>
      <c r="DO34" s="591"/>
      <c r="DP34" s="591"/>
      <c r="DQ34" s="591"/>
      <c r="DR34" s="591"/>
      <c r="DS34" s="591"/>
      <c r="DT34" s="591"/>
      <c r="DU34" s="591"/>
      <c r="DV34" s="592"/>
      <c r="DW34" s="613">
        <v>10.4</v>
      </c>
      <c r="DX34" s="614"/>
      <c r="DY34" s="614"/>
      <c r="DZ34" s="614"/>
      <c r="EA34" s="614"/>
      <c r="EB34" s="614"/>
      <c r="EC34" s="615"/>
    </row>
    <row r="35" spans="2:133" ht="11.25" customHeight="1">
      <c r="B35" s="587" t="s">
        <v>306</v>
      </c>
      <c r="C35" s="588"/>
      <c r="D35" s="588"/>
      <c r="E35" s="588"/>
      <c r="F35" s="588"/>
      <c r="G35" s="588"/>
      <c r="H35" s="588"/>
      <c r="I35" s="588"/>
      <c r="J35" s="588"/>
      <c r="K35" s="588"/>
      <c r="L35" s="588"/>
      <c r="M35" s="588"/>
      <c r="N35" s="588"/>
      <c r="O35" s="588"/>
      <c r="P35" s="588"/>
      <c r="Q35" s="589"/>
      <c r="R35" s="590">
        <v>599814</v>
      </c>
      <c r="S35" s="591"/>
      <c r="T35" s="591"/>
      <c r="U35" s="591"/>
      <c r="V35" s="591"/>
      <c r="W35" s="591"/>
      <c r="X35" s="591"/>
      <c r="Y35" s="592"/>
      <c r="Z35" s="643">
        <v>2.9</v>
      </c>
      <c r="AA35" s="643"/>
      <c r="AB35" s="643"/>
      <c r="AC35" s="643"/>
      <c r="AD35" s="644" t="s">
        <v>111</v>
      </c>
      <c r="AE35" s="644"/>
      <c r="AF35" s="644"/>
      <c r="AG35" s="644"/>
      <c r="AH35" s="644"/>
      <c r="AI35" s="644"/>
      <c r="AJ35" s="644"/>
      <c r="AK35" s="644"/>
      <c r="AL35" s="613" t="s">
        <v>111</v>
      </c>
      <c r="AM35" s="645"/>
      <c r="AN35" s="645"/>
      <c r="AO35" s="646"/>
      <c r="AP35" s="188"/>
      <c r="AQ35" s="647" t="s">
        <v>307</v>
      </c>
      <c r="AR35" s="648"/>
      <c r="AS35" s="648"/>
      <c r="AT35" s="648"/>
      <c r="AU35" s="648"/>
      <c r="AV35" s="648"/>
      <c r="AW35" s="648"/>
      <c r="AX35" s="648"/>
      <c r="AY35" s="649"/>
      <c r="AZ35" s="640">
        <v>1706882</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283099</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312361</v>
      </c>
      <c r="CS35" s="609"/>
      <c r="CT35" s="609"/>
      <c r="CU35" s="609"/>
      <c r="CV35" s="609"/>
      <c r="CW35" s="609"/>
      <c r="CX35" s="609"/>
      <c r="CY35" s="610"/>
      <c r="CZ35" s="593">
        <v>1.5</v>
      </c>
      <c r="DA35" s="611"/>
      <c r="DB35" s="611"/>
      <c r="DC35" s="612"/>
      <c r="DD35" s="596">
        <v>309140</v>
      </c>
      <c r="DE35" s="609"/>
      <c r="DF35" s="609"/>
      <c r="DG35" s="609"/>
      <c r="DH35" s="609"/>
      <c r="DI35" s="609"/>
      <c r="DJ35" s="609"/>
      <c r="DK35" s="610"/>
      <c r="DL35" s="596">
        <v>308905</v>
      </c>
      <c r="DM35" s="609"/>
      <c r="DN35" s="609"/>
      <c r="DO35" s="609"/>
      <c r="DP35" s="609"/>
      <c r="DQ35" s="609"/>
      <c r="DR35" s="609"/>
      <c r="DS35" s="609"/>
      <c r="DT35" s="609"/>
      <c r="DU35" s="609"/>
      <c r="DV35" s="610"/>
      <c r="DW35" s="613">
        <v>2.9</v>
      </c>
      <c r="DX35" s="614"/>
      <c r="DY35" s="614"/>
      <c r="DZ35" s="614"/>
      <c r="EA35" s="614"/>
      <c r="EB35" s="614"/>
      <c r="EC35" s="615"/>
    </row>
    <row r="36" spans="2:133" ht="11.25" customHeight="1">
      <c r="B36" s="571" t="s">
        <v>310</v>
      </c>
      <c r="C36" s="572"/>
      <c r="D36" s="572"/>
      <c r="E36" s="572"/>
      <c r="F36" s="572"/>
      <c r="G36" s="572"/>
      <c r="H36" s="572"/>
      <c r="I36" s="572"/>
      <c r="J36" s="572"/>
      <c r="K36" s="572"/>
      <c r="L36" s="572"/>
      <c r="M36" s="572"/>
      <c r="N36" s="572"/>
      <c r="O36" s="572"/>
      <c r="P36" s="572"/>
      <c r="Q36" s="573"/>
      <c r="R36" s="574">
        <v>20530676</v>
      </c>
      <c r="S36" s="631"/>
      <c r="T36" s="631"/>
      <c r="U36" s="631"/>
      <c r="V36" s="631"/>
      <c r="W36" s="631"/>
      <c r="X36" s="631"/>
      <c r="Y36" s="634"/>
      <c r="Z36" s="635">
        <v>100</v>
      </c>
      <c r="AA36" s="635"/>
      <c r="AB36" s="635"/>
      <c r="AC36" s="635"/>
      <c r="AD36" s="636">
        <v>9892199</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315915</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248027</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2974565</v>
      </c>
      <c r="CS36" s="591"/>
      <c r="CT36" s="591"/>
      <c r="CU36" s="591"/>
      <c r="CV36" s="591"/>
      <c r="CW36" s="591"/>
      <c r="CX36" s="591"/>
      <c r="CY36" s="592"/>
      <c r="CZ36" s="593">
        <v>14.7</v>
      </c>
      <c r="DA36" s="611"/>
      <c r="DB36" s="611"/>
      <c r="DC36" s="612"/>
      <c r="DD36" s="596">
        <v>2711081</v>
      </c>
      <c r="DE36" s="591"/>
      <c r="DF36" s="591"/>
      <c r="DG36" s="591"/>
      <c r="DH36" s="591"/>
      <c r="DI36" s="591"/>
      <c r="DJ36" s="591"/>
      <c r="DK36" s="592"/>
      <c r="DL36" s="596">
        <v>2335674</v>
      </c>
      <c r="DM36" s="591"/>
      <c r="DN36" s="591"/>
      <c r="DO36" s="591"/>
      <c r="DP36" s="591"/>
      <c r="DQ36" s="591"/>
      <c r="DR36" s="591"/>
      <c r="DS36" s="591"/>
      <c r="DT36" s="591"/>
      <c r="DU36" s="591"/>
      <c r="DV36" s="592"/>
      <c r="DW36" s="613">
        <v>22.3</v>
      </c>
      <c r="DX36" s="614"/>
      <c r="DY36" s="614"/>
      <c r="DZ36" s="614"/>
      <c r="EA36" s="614"/>
      <c r="EB36" s="614"/>
      <c r="EC36" s="615"/>
    </row>
    <row r="37" spans="2:133" ht="11.25" customHeight="1">
      <c r="AQ37" s="616" t="s">
        <v>314</v>
      </c>
      <c r="AR37" s="617"/>
      <c r="AS37" s="617"/>
      <c r="AT37" s="617"/>
      <c r="AU37" s="617"/>
      <c r="AV37" s="617"/>
      <c r="AW37" s="617"/>
      <c r="AX37" s="617"/>
      <c r="AY37" s="618"/>
      <c r="AZ37" s="590">
        <v>25442</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6641</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1839268</v>
      </c>
      <c r="CS37" s="609"/>
      <c r="CT37" s="609"/>
      <c r="CU37" s="609"/>
      <c r="CV37" s="609"/>
      <c r="CW37" s="609"/>
      <c r="CX37" s="609"/>
      <c r="CY37" s="610"/>
      <c r="CZ37" s="593">
        <v>9.1</v>
      </c>
      <c r="DA37" s="611"/>
      <c r="DB37" s="611"/>
      <c r="DC37" s="612"/>
      <c r="DD37" s="596">
        <v>1839268</v>
      </c>
      <c r="DE37" s="609"/>
      <c r="DF37" s="609"/>
      <c r="DG37" s="609"/>
      <c r="DH37" s="609"/>
      <c r="DI37" s="609"/>
      <c r="DJ37" s="609"/>
      <c r="DK37" s="610"/>
      <c r="DL37" s="596">
        <v>1838527</v>
      </c>
      <c r="DM37" s="609"/>
      <c r="DN37" s="609"/>
      <c r="DO37" s="609"/>
      <c r="DP37" s="609"/>
      <c r="DQ37" s="609"/>
      <c r="DR37" s="609"/>
      <c r="DS37" s="609"/>
      <c r="DT37" s="609"/>
      <c r="DU37" s="609"/>
      <c r="DV37" s="610"/>
      <c r="DW37" s="613">
        <v>17.5</v>
      </c>
      <c r="DX37" s="614"/>
      <c r="DY37" s="614"/>
      <c r="DZ37" s="614"/>
      <c r="EA37" s="614"/>
      <c r="EB37" s="614"/>
      <c r="EC37" s="615"/>
    </row>
    <row r="38" spans="2:133" ht="11.25" customHeight="1">
      <c r="AQ38" s="616" t="s">
        <v>317</v>
      </c>
      <c r="AR38" s="617"/>
      <c r="AS38" s="617"/>
      <c r="AT38" s="617"/>
      <c r="AU38" s="617"/>
      <c r="AV38" s="617"/>
      <c r="AW38" s="617"/>
      <c r="AX38" s="617"/>
      <c r="AY38" s="618"/>
      <c r="AZ38" s="590">
        <v>22363</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11023</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1368604</v>
      </c>
      <c r="CS38" s="591"/>
      <c r="CT38" s="591"/>
      <c r="CU38" s="591"/>
      <c r="CV38" s="591"/>
      <c r="CW38" s="591"/>
      <c r="CX38" s="591"/>
      <c r="CY38" s="592"/>
      <c r="CZ38" s="593">
        <v>6.8</v>
      </c>
      <c r="DA38" s="611"/>
      <c r="DB38" s="611"/>
      <c r="DC38" s="612"/>
      <c r="DD38" s="596">
        <v>1114524</v>
      </c>
      <c r="DE38" s="591"/>
      <c r="DF38" s="591"/>
      <c r="DG38" s="591"/>
      <c r="DH38" s="591"/>
      <c r="DI38" s="591"/>
      <c r="DJ38" s="591"/>
      <c r="DK38" s="592"/>
      <c r="DL38" s="596">
        <v>1092031</v>
      </c>
      <c r="DM38" s="591"/>
      <c r="DN38" s="591"/>
      <c r="DO38" s="591"/>
      <c r="DP38" s="591"/>
      <c r="DQ38" s="591"/>
      <c r="DR38" s="591"/>
      <c r="DS38" s="591"/>
      <c r="DT38" s="591"/>
      <c r="DU38" s="591"/>
      <c r="DV38" s="592"/>
      <c r="DW38" s="613">
        <v>10.4</v>
      </c>
      <c r="DX38" s="614"/>
      <c r="DY38" s="614"/>
      <c r="DZ38" s="614"/>
      <c r="EA38" s="614"/>
      <c r="EB38" s="614"/>
      <c r="EC38" s="615"/>
    </row>
    <row r="39" spans="2:133" ht="11.25" customHeight="1">
      <c r="AQ39" s="616" t="s">
        <v>320</v>
      </c>
      <c r="AR39" s="617"/>
      <c r="AS39" s="617"/>
      <c r="AT39" s="617"/>
      <c r="AU39" s="617"/>
      <c r="AV39" s="617"/>
      <c r="AW39" s="617"/>
      <c r="AX39" s="617"/>
      <c r="AY39" s="618"/>
      <c r="AZ39" s="590" t="s">
        <v>321</v>
      </c>
      <c r="BA39" s="591"/>
      <c r="BB39" s="591"/>
      <c r="BC39" s="591"/>
      <c r="BD39" s="609"/>
      <c r="BE39" s="609"/>
      <c r="BF39" s="619"/>
      <c r="BG39" s="620" t="s">
        <v>322</v>
      </c>
      <c r="BH39" s="621"/>
      <c r="BI39" s="621"/>
      <c r="BJ39" s="621"/>
      <c r="BK39" s="621"/>
      <c r="BL39" s="189"/>
      <c r="BM39" s="624" t="s">
        <v>323</v>
      </c>
      <c r="BN39" s="624"/>
      <c r="BO39" s="624"/>
      <c r="BP39" s="624"/>
      <c r="BQ39" s="624"/>
      <c r="BR39" s="624"/>
      <c r="BS39" s="624"/>
      <c r="BT39" s="624"/>
      <c r="BU39" s="625"/>
      <c r="BV39" s="590">
        <v>93</v>
      </c>
      <c r="BW39" s="591"/>
      <c r="BX39" s="591"/>
      <c r="BY39" s="591"/>
      <c r="BZ39" s="591"/>
      <c r="CA39" s="591"/>
      <c r="CB39" s="626"/>
      <c r="CD39" s="627" t="s">
        <v>324</v>
      </c>
      <c r="CE39" s="624"/>
      <c r="CF39" s="624"/>
      <c r="CG39" s="624"/>
      <c r="CH39" s="624"/>
      <c r="CI39" s="624"/>
      <c r="CJ39" s="624"/>
      <c r="CK39" s="624"/>
      <c r="CL39" s="624"/>
      <c r="CM39" s="624"/>
      <c r="CN39" s="624"/>
      <c r="CO39" s="624"/>
      <c r="CP39" s="624"/>
      <c r="CQ39" s="625"/>
      <c r="CR39" s="590">
        <v>711634</v>
      </c>
      <c r="CS39" s="609"/>
      <c r="CT39" s="609"/>
      <c r="CU39" s="609"/>
      <c r="CV39" s="609"/>
      <c r="CW39" s="609"/>
      <c r="CX39" s="609"/>
      <c r="CY39" s="610"/>
      <c r="CZ39" s="593">
        <v>3.5</v>
      </c>
      <c r="DA39" s="611"/>
      <c r="DB39" s="611"/>
      <c r="DC39" s="612"/>
      <c r="DD39" s="596">
        <v>664561</v>
      </c>
      <c r="DE39" s="609"/>
      <c r="DF39" s="609"/>
      <c r="DG39" s="609"/>
      <c r="DH39" s="609"/>
      <c r="DI39" s="609"/>
      <c r="DJ39" s="609"/>
      <c r="DK39" s="610"/>
      <c r="DL39" s="596" t="s">
        <v>321</v>
      </c>
      <c r="DM39" s="609"/>
      <c r="DN39" s="609"/>
      <c r="DO39" s="609"/>
      <c r="DP39" s="609"/>
      <c r="DQ39" s="609"/>
      <c r="DR39" s="609"/>
      <c r="DS39" s="609"/>
      <c r="DT39" s="609"/>
      <c r="DU39" s="609"/>
      <c r="DV39" s="610"/>
      <c r="DW39" s="613" t="s">
        <v>321</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336862</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124</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v>123986</v>
      </c>
      <c r="CS40" s="591"/>
      <c r="CT40" s="591"/>
      <c r="CU40" s="591"/>
      <c r="CV40" s="591"/>
      <c r="CW40" s="591"/>
      <c r="CX40" s="591"/>
      <c r="CY40" s="592"/>
      <c r="CZ40" s="593">
        <v>0.6</v>
      </c>
      <c r="DA40" s="611"/>
      <c r="DB40" s="611"/>
      <c r="DC40" s="612"/>
      <c r="DD40" s="596">
        <v>123986</v>
      </c>
      <c r="DE40" s="591"/>
      <c r="DF40" s="591"/>
      <c r="DG40" s="591"/>
      <c r="DH40" s="591"/>
      <c r="DI40" s="591"/>
      <c r="DJ40" s="591"/>
      <c r="DK40" s="592"/>
      <c r="DL40" s="596" t="s">
        <v>321</v>
      </c>
      <c r="DM40" s="591"/>
      <c r="DN40" s="591"/>
      <c r="DO40" s="591"/>
      <c r="DP40" s="591"/>
      <c r="DQ40" s="591"/>
      <c r="DR40" s="591"/>
      <c r="DS40" s="591"/>
      <c r="DT40" s="591"/>
      <c r="DU40" s="591"/>
      <c r="DV40" s="592"/>
      <c r="DW40" s="613" t="s">
        <v>321</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328</v>
      </c>
      <c r="AR41" s="629"/>
      <c r="AS41" s="629"/>
      <c r="AT41" s="629"/>
      <c r="AU41" s="629"/>
      <c r="AV41" s="629"/>
      <c r="AW41" s="629"/>
      <c r="AX41" s="629"/>
      <c r="AY41" s="630"/>
      <c r="AZ41" s="574">
        <v>1006300</v>
      </c>
      <c r="BA41" s="631"/>
      <c r="BB41" s="631"/>
      <c r="BC41" s="631"/>
      <c r="BD41" s="575"/>
      <c r="BE41" s="575"/>
      <c r="BF41" s="632"/>
      <c r="BG41" s="622"/>
      <c r="BH41" s="623"/>
      <c r="BI41" s="623"/>
      <c r="BJ41" s="623"/>
      <c r="BK41" s="623"/>
      <c r="BL41" s="191"/>
      <c r="BM41" s="629" t="s">
        <v>329</v>
      </c>
      <c r="BN41" s="629"/>
      <c r="BO41" s="629"/>
      <c r="BP41" s="629"/>
      <c r="BQ41" s="629"/>
      <c r="BR41" s="629"/>
      <c r="BS41" s="629"/>
      <c r="BT41" s="629"/>
      <c r="BU41" s="630"/>
      <c r="BV41" s="574">
        <v>318</v>
      </c>
      <c r="BW41" s="631"/>
      <c r="BX41" s="631"/>
      <c r="BY41" s="631"/>
      <c r="BZ41" s="631"/>
      <c r="CA41" s="631"/>
      <c r="CB41" s="633"/>
      <c r="CD41" s="627" t="s">
        <v>330</v>
      </c>
      <c r="CE41" s="624"/>
      <c r="CF41" s="624"/>
      <c r="CG41" s="624"/>
      <c r="CH41" s="624"/>
      <c r="CI41" s="624"/>
      <c r="CJ41" s="624"/>
      <c r="CK41" s="624"/>
      <c r="CL41" s="624"/>
      <c r="CM41" s="624"/>
      <c r="CN41" s="624"/>
      <c r="CO41" s="624"/>
      <c r="CP41" s="624"/>
      <c r="CQ41" s="625"/>
      <c r="CR41" s="590" t="s">
        <v>331</v>
      </c>
      <c r="CS41" s="609"/>
      <c r="CT41" s="609"/>
      <c r="CU41" s="609"/>
      <c r="CV41" s="609"/>
      <c r="CW41" s="609"/>
      <c r="CX41" s="609"/>
      <c r="CY41" s="610"/>
      <c r="CZ41" s="593" t="s">
        <v>331</v>
      </c>
      <c r="DA41" s="611"/>
      <c r="DB41" s="611"/>
      <c r="DC41" s="612"/>
      <c r="DD41" s="596" t="s">
        <v>331</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4142854</v>
      </c>
      <c r="CS42" s="591"/>
      <c r="CT42" s="591"/>
      <c r="CU42" s="591"/>
      <c r="CV42" s="591"/>
      <c r="CW42" s="591"/>
      <c r="CX42" s="591"/>
      <c r="CY42" s="592"/>
      <c r="CZ42" s="593">
        <v>20.5</v>
      </c>
      <c r="DA42" s="594"/>
      <c r="DB42" s="594"/>
      <c r="DC42" s="595"/>
      <c r="DD42" s="596">
        <v>319035</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84345</v>
      </c>
      <c r="CS43" s="609"/>
      <c r="CT43" s="609"/>
      <c r="CU43" s="609"/>
      <c r="CV43" s="609"/>
      <c r="CW43" s="609"/>
      <c r="CX43" s="609"/>
      <c r="CY43" s="610"/>
      <c r="CZ43" s="593">
        <v>0.4</v>
      </c>
      <c r="DA43" s="611"/>
      <c r="DB43" s="611"/>
      <c r="DC43" s="612"/>
      <c r="DD43" s="596">
        <v>84345</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336</v>
      </c>
      <c r="CD44" s="603" t="s">
        <v>287</v>
      </c>
      <c r="CE44" s="604"/>
      <c r="CF44" s="587" t="s">
        <v>337</v>
      </c>
      <c r="CG44" s="588"/>
      <c r="CH44" s="588"/>
      <c r="CI44" s="588"/>
      <c r="CJ44" s="588"/>
      <c r="CK44" s="588"/>
      <c r="CL44" s="588"/>
      <c r="CM44" s="588"/>
      <c r="CN44" s="588"/>
      <c r="CO44" s="588"/>
      <c r="CP44" s="588"/>
      <c r="CQ44" s="589"/>
      <c r="CR44" s="590">
        <v>4142854</v>
      </c>
      <c r="CS44" s="591"/>
      <c r="CT44" s="591"/>
      <c r="CU44" s="591"/>
      <c r="CV44" s="591"/>
      <c r="CW44" s="591"/>
      <c r="CX44" s="591"/>
      <c r="CY44" s="592"/>
      <c r="CZ44" s="593">
        <v>20.5</v>
      </c>
      <c r="DA44" s="594"/>
      <c r="DB44" s="594"/>
      <c r="DC44" s="595"/>
      <c r="DD44" s="596">
        <v>319035</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338</v>
      </c>
      <c r="CG45" s="588"/>
      <c r="CH45" s="588"/>
      <c r="CI45" s="588"/>
      <c r="CJ45" s="588"/>
      <c r="CK45" s="588"/>
      <c r="CL45" s="588"/>
      <c r="CM45" s="588"/>
      <c r="CN45" s="588"/>
      <c r="CO45" s="588"/>
      <c r="CP45" s="588"/>
      <c r="CQ45" s="589"/>
      <c r="CR45" s="590">
        <v>3069619</v>
      </c>
      <c r="CS45" s="609"/>
      <c r="CT45" s="609"/>
      <c r="CU45" s="609"/>
      <c r="CV45" s="609"/>
      <c r="CW45" s="609"/>
      <c r="CX45" s="609"/>
      <c r="CY45" s="610"/>
      <c r="CZ45" s="593">
        <v>15.2</v>
      </c>
      <c r="DA45" s="611"/>
      <c r="DB45" s="611"/>
      <c r="DC45" s="612"/>
      <c r="DD45" s="596">
        <v>62660</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339</v>
      </c>
      <c r="CG46" s="588"/>
      <c r="CH46" s="588"/>
      <c r="CI46" s="588"/>
      <c r="CJ46" s="588"/>
      <c r="CK46" s="588"/>
      <c r="CL46" s="588"/>
      <c r="CM46" s="588"/>
      <c r="CN46" s="588"/>
      <c r="CO46" s="588"/>
      <c r="CP46" s="588"/>
      <c r="CQ46" s="589"/>
      <c r="CR46" s="590">
        <v>1070802</v>
      </c>
      <c r="CS46" s="591"/>
      <c r="CT46" s="591"/>
      <c r="CU46" s="591"/>
      <c r="CV46" s="591"/>
      <c r="CW46" s="591"/>
      <c r="CX46" s="591"/>
      <c r="CY46" s="592"/>
      <c r="CZ46" s="593">
        <v>5.3</v>
      </c>
      <c r="DA46" s="594"/>
      <c r="DB46" s="594"/>
      <c r="DC46" s="595"/>
      <c r="DD46" s="596">
        <v>253942</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340</v>
      </c>
      <c r="CG47" s="588"/>
      <c r="CH47" s="588"/>
      <c r="CI47" s="588"/>
      <c r="CJ47" s="588"/>
      <c r="CK47" s="588"/>
      <c r="CL47" s="588"/>
      <c r="CM47" s="588"/>
      <c r="CN47" s="588"/>
      <c r="CO47" s="588"/>
      <c r="CP47" s="588"/>
      <c r="CQ47" s="589"/>
      <c r="CR47" s="590" t="s">
        <v>111</v>
      </c>
      <c r="CS47" s="609"/>
      <c r="CT47" s="609"/>
      <c r="CU47" s="609"/>
      <c r="CV47" s="609"/>
      <c r="CW47" s="609"/>
      <c r="CX47" s="609"/>
      <c r="CY47" s="610"/>
      <c r="CZ47" s="593" t="s">
        <v>111</v>
      </c>
      <c r="DA47" s="611"/>
      <c r="DB47" s="611"/>
      <c r="DC47" s="612"/>
      <c r="DD47" s="596" t="s">
        <v>111</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341</v>
      </c>
      <c r="CG48" s="588"/>
      <c r="CH48" s="588"/>
      <c r="CI48" s="588"/>
      <c r="CJ48" s="588"/>
      <c r="CK48" s="588"/>
      <c r="CL48" s="588"/>
      <c r="CM48" s="588"/>
      <c r="CN48" s="588"/>
      <c r="CO48" s="588"/>
      <c r="CP48" s="588"/>
      <c r="CQ48" s="589"/>
      <c r="CR48" s="590" t="s">
        <v>111</v>
      </c>
      <c r="CS48" s="591"/>
      <c r="CT48" s="591"/>
      <c r="CU48" s="591"/>
      <c r="CV48" s="591"/>
      <c r="CW48" s="591"/>
      <c r="CX48" s="591"/>
      <c r="CY48" s="592"/>
      <c r="CZ48" s="593" t="s">
        <v>111</v>
      </c>
      <c r="DA48" s="594"/>
      <c r="DB48" s="594"/>
      <c r="DC48" s="595"/>
      <c r="DD48" s="596" t="s">
        <v>111</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342</v>
      </c>
      <c r="CE49" s="572"/>
      <c r="CF49" s="572"/>
      <c r="CG49" s="572"/>
      <c r="CH49" s="572"/>
      <c r="CI49" s="572"/>
      <c r="CJ49" s="572"/>
      <c r="CK49" s="572"/>
      <c r="CL49" s="572"/>
      <c r="CM49" s="572"/>
      <c r="CN49" s="572"/>
      <c r="CO49" s="572"/>
      <c r="CP49" s="572"/>
      <c r="CQ49" s="573"/>
      <c r="CR49" s="574">
        <v>20208598</v>
      </c>
      <c r="CS49" s="575"/>
      <c r="CT49" s="575"/>
      <c r="CU49" s="575"/>
      <c r="CV49" s="575"/>
      <c r="CW49" s="575"/>
      <c r="CX49" s="575"/>
      <c r="CY49" s="576"/>
      <c r="CZ49" s="577">
        <v>100</v>
      </c>
      <c r="DA49" s="578"/>
      <c r="DB49" s="578"/>
      <c r="DC49" s="579"/>
      <c r="DD49" s="580">
        <v>11671551</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344</v>
      </c>
      <c r="DK2" s="1110"/>
      <c r="DL2" s="1110"/>
      <c r="DM2" s="1110"/>
      <c r="DN2" s="1110"/>
      <c r="DO2" s="1111"/>
      <c r="DP2" s="202"/>
      <c r="DQ2" s="1109" t="s">
        <v>345</v>
      </c>
      <c r="DR2" s="1110"/>
      <c r="DS2" s="1110"/>
      <c r="DT2" s="1110"/>
      <c r="DU2" s="1110"/>
      <c r="DV2" s="1110"/>
      <c r="DW2" s="1110"/>
      <c r="DX2" s="1110"/>
      <c r="DY2" s="1110"/>
      <c r="DZ2" s="111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346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12"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097" t="s">
        <v>362</v>
      </c>
      <c r="DH5" s="1098"/>
      <c r="DI5" s="1098"/>
      <c r="DJ5" s="1098"/>
      <c r="DK5" s="1099"/>
      <c r="DL5" s="1097" t="s">
        <v>363</v>
      </c>
      <c r="DM5" s="1098"/>
      <c r="DN5" s="1098"/>
      <c r="DO5" s="1098"/>
      <c r="DP5" s="1099"/>
      <c r="DQ5" s="1000" t="s">
        <v>364</v>
      </c>
      <c r="DR5" s="1001"/>
      <c r="DS5" s="1001"/>
      <c r="DT5" s="1001"/>
      <c r="DU5" s="1002"/>
      <c r="DV5" s="1000" t="s">
        <v>355</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c r="A7" s="211">
        <v>1</v>
      </c>
      <c r="B7" s="1049" t="s">
        <v>365</v>
      </c>
      <c r="C7" s="1050"/>
      <c r="D7" s="1050"/>
      <c r="E7" s="1050"/>
      <c r="F7" s="1050"/>
      <c r="G7" s="1050"/>
      <c r="H7" s="1050"/>
      <c r="I7" s="1050"/>
      <c r="J7" s="1050"/>
      <c r="K7" s="1050"/>
      <c r="L7" s="1050"/>
      <c r="M7" s="1050"/>
      <c r="N7" s="1050"/>
      <c r="O7" s="1050"/>
      <c r="P7" s="1051"/>
      <c r="Q7" s="1103">
        <v>20555</v>
      </c>
      <c r="R7" s="1104"/>
      <c r="S7" s="1104"/>
      <c r="T7" s="1104"/>
      <c r="U7" s="1104"/>
      <c r="V7" s="1104">
        <v>20333</v>
      </c>
      <c r="W7" s="1104"/>
      <c r="X7" s="1104"/>
      <c r="Y7" s="1104"/>
      <c r="Z7" s="1104"/>
      <c r="AA7" s="1104">
        <v>322</v>
      </c>
      <c r="AB7" s="1104"/>
      <c r="AC7" s="1104"/>
      <c r="AD7" s="1104"/>
      <c r="AE7" s="1105"/>
      <c r="AF7" s="1106">
        <v>305</v>
      </c>
      <c r="AG7" s="1107"/>
      <c r="AH7" s="1107"/>
      <c r="AI7" s="1107"/>
      <c r="AJ7" s="1108"/>
      <c r="AK7" s="1090">
        <v>519</v>
      </c>
      <c r="AL7" s="1091"/>
      <c r="AM7" s="1091"/>
      <c r="AN7" s="1091"/>
      <c r="AO7" s="1091"/>
      <c r="AP7" s="1091">
        <v>17202</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536</v>
      </c>
      <c r="BT7" s="1095"/>
      <c r="BU7" s="1095"/>
      <c r="BV7" s="1095"/>
      <c r="BW7" s="1095"/>
      <c r="BX7" s="1095"/>
      <c r="BY7" s="1095"/>
      <c r="BZ7" s="1095"/>
      <c r="CA7" s="1095"/>
      <c r="CB7" s="1095"/>
      <c r="CC7" s="1095"/>
      <c r="CD7" s="1095"/>
      <c r="CE7" s="1095"/>
      <c r="CF7" s="1095"/>
      <c r="CG7" s="1096"/>
      <c r="CH7" s="1087">
        <v>1</v>
      </c>
      <c r="CI7" s="1088"/>
      <c r="CJ7" s="1088"/>
      <c r="CK7" s="1088"/>
      <c r="CL7" s="1089"/>
      <c r="CM7" s="1087">
        <v>109</v>
      </c>
      <c r="CN7" s="1088"/>
      <c r="CO7" s="1088"/>
      <c r="CP7" s="1088"/>
      <c r="CQ7" s="1089"/>
      <c r="CR7" s="1087">
        <v>37</v>
      </c>
      <c r="CS7" s="1088"/>
      <c r="CT7" s="1088"/>
      <c r="CU7" s="1088"/>
      <c r="CV7" s="1089"/>
      <c r="CW7" s="1087">
        <v>37</v>
      </c>
      <c r="CX7" s="1088"/>
      <c r="CY7" s="1088"/>
      <c r="CZ7" s="1088"/>
      <c r="DA7" s="1089"/>
      <c r="DB7" s="1087"/>
      <c r="DC7" s="1088"/>
      <c r="DD7" s="1088"/>
      <c r="DE7" s="1088"/>
      <c r="DF7" s="1089"/>
      <c r="DG7" s="1087"/>
      <c r="DH7" s="1088"/>
      <c r="DI7" s="1088"/>
      <c r="DJ7" s="1088"/>
      <c r="DK7" s="1089"/>
      <c r="DL7" s="1087"/>
      <c r="DM7" s="1088"/>
      <c r="DN7" s="1088"/>
      <c r="DO7" s="1088"/>
      <c r="DP7" s="1089"/>
      <c r="DQ7" s="1087"/>
      <c r="DR7" s="1088"/>
      <c r="DS7" s="1088"/>
      <c r="DT7" s="1088"/>
      <c r="DU7" s="1089"/>
      <c r="DV7" s="1114"/>
      <c r="DW7" s="1115"/>
      <c r="DX7" s="1115"/>
      <c r="DY7" s="1115"/>
      <c r="DZ7" s="1116"/>
      <c r="EA7" s="207"/>
    </row>
    <row r="8" spans="1:131" s="208" customFormat="1" ht="26.25" customHeight="1">
      <c r="A8" s="214">
        <v>2</v>
      </c>
      <c r="B8" s="1036"/>
      <c r="C8" s="1037"/>
      <c r="D8" s="1037"/>
      <c r="E8" s="1037"/>
      <c r="F8" s="1037"/>
      <c r="G8" s="1037"/>
      <c r="H8" s="1037"/>
      <c r="I8" s="1037"/>
      <c r="J8" s="1037"/>
      <c r="K8" s="1037"/>
      <c r="L8" s="1037"/>
      <c r="M8" s="1037"/>
      <c r="N8" s="1037"/>
      <c r="O8" s="1037"/>
      <c r="P8" s="1038"/>
      <c r="Q8" s="1042"/>
      <c r="R8" s="1043"/>
      <c r="S8" s="1043"/>
      <c r="T8" s="1043"/>
      <c r="U8" s="1043"/>
      <c r="V8" s="1043"/>
      <c r="W8" s="1043"/>
      <c r="X8" s="1043"/>
      <c r="Y8" s="1043"/>
      <c r="Z8" s="1043"/>
      <c r="AA8" s="1043"/>
      <c r="AB8" s="1043"/>
      <c r="AC8" s="1043"/>
      <c r="AD8" s="1043"/>
      <c r="AE8" s="1044"/>
      <c r="AF8" s="1018"/>
      <c r="AG8" s="1019"/>
      <c r="AH8" s="1019"/>
      <c r="AI8" s="1019"/>
      <c r="AJ8" s="1020"/>
      <c r="AK8" s="1085"/>
      <c r="AL8" s="1086"/>
      <c r="AM8" s="1086"/>
      <c r="AN8" s="1086"/>
      <c r="AO8" s="1086"/>
      <c r="AP8" s="1086"/>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c r="BT8" s="1014"/>
      <c r="BU8" s="1014"/>
      <c r="BV8" s="1014"/>
      <c r="BW8" s="1014"/>
      <c r="BX8" s="1014"/>
      <c r="BY8" s="1014"/>
      <c r="BZ8" s="1014"/>
      <c r="CA8" s="1014"/>
      <c r="CB8" s="1014"/>
      <c r="CC8" s="1014"/>
      <c r="CD8" s="1014"/>
      <c r="CE8" s="1014"/>
      <c r="CF8" s="1014"/>
      <c r="CG8" s="1015"/>
      <c r="CH8" s="988"/>
      <c r="CI8" s="989"/>
      <c r="CJ8" s="989"/>
      <c r="CK8" s="989"/>
      <c r="CL8" s="990"/>
      <c r="CM8" s="988"/>
      <c r="CN8" s="989"/>
      <c r="CO8" s="989"/>
      <c r="CP8" s="989"/>
      <c r="CQ8" s="990"/>
      <c r="CR8" s="988"/>
      <c r="CS8" s="989"/>
      <c r="CT8" s="989"/>
      <c r="CU8" s="989"/>
      <c r="CV8" s="990"/>
      <c r="CW8" s="988"/>
      <c r="CX8" s="989"/>
      <c r="CY8" s="989"/>
      <c r="CZ8" s="989"/>
      <c r="DA8" s="990"/>
      <c r="DB8" s="988"/>
      <c r="DC8" s="989"/>
      <c r="DD8" s="989"/>
      <c r="DE8" s="989"/>
      <c r="DF8" s="990"/>
      <c r="DG8" s="988"/>
      <c r="DH8" s="989"/>
      <c r="DI8" s="989"/>
      <c r="DJ8" s="989"/>
      <c r="DK8" s="990"/>
      <c r="DL8" s="988"/>
      <c r="DM8" s="989"/>
      <c r="DN8" s="989"/>
      <c r="DO8" s="989"/>
      <c r="DP8" s="990"/>
      <c r="DQ8" s="988"/>
      <c r="DR8" s="989"/>
      <c r="DS8" s="989"/>
      <c r="DT8" s="989"/>
      <c r="DU8" s="990"/>
      <c r="DV8" s="991"/>
      <c r="DW8" s="992"/>
      <c r="DX8" s="992"/>
      <c r="DY8" s="992"/>
      <c r="DZ8" s="993"/>
      <c r="EA8" s="207"/>
    </row>
    <row r="9" spans="1:131" s="208" customFormat="1" ht="26.25" customHeight="1">
      <c r="A9" s="214">
        <v>3</v>
      </c>
      <c r="B9" s="1036"/>
      <c r="C9" s="1037"/>
      <c r="D9" s="1037"/>
      <c r="E9" s="1037"/>
      <c r="F9" s="1037"/>
      <c r="G9" s="1037"/>
      <c r="H9" s="1037"/>
      <c r="I9" s="1037"/>
      <c r="J9" s="1037"/>
      <c r="K9" s="1037"/>
      <c r="L9" s="1037"/>
      <c r="M9" s="1037"/>
      <c r="N9" s="1037"/>
      <c r="O9" s="1037"/>
      <c r="P9" s="1038"/>
      <c r="Q9" s="1042"/>
      <c r="R9" s="1043"/>
      <c r="S9" s="1043"/>
      <c r="T9" s="1043"/>
      <c r="U9" s="1043"/>
      <c r="V9" s="1043"/>
      <c r="W9" s="1043"/>
      <c r="X9" s="1043"/>
      <c r="Y9" s="1043"/>
      <c r="Z9" s="1043"/>
      <c r="AA9" s="1043"/>
      <c r="AB9" s="1043"/>
      <c r="AC9" s="1043"/>
      <c r="AD9" s="1043"/>
      <c r="AE9" s="1044"/>
      <c r="AF9" s="1018"/>
      <c r="AG9" s="1019"/>
      <c r="AH9" s="1019"/>
      <c r="AI9" s="1019"/>
      <c r="AJ9" s="1020"/>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c r="BT9" s="1014"/>
      <c r="BU9" s="1014"/>
      <c r="BV9" s="1014"/>
      <c r="BW9" s="1014"/>
      <c r="BX9" s="1014"/>
      <c r="BY9" s="1014"/>
      <c r="BZ9" s="1014"/>
      <c r="CA9" s="1014"/>
      <c r="CB9" s="1014"/>
      <c r="CC9" s="1014"/>
      <c r="CD9" s="1014"/>
      <c r="CE9" s="1014"/>
      <c r="CF9" s="1014"/>
      <c r="CG9" s="1015"/>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366</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367</v>
      </c>
      <c r="B23" s="943" t="s">
        <v>368</v>
      </c>
      <c r="C23" s="944"/>
      <c r="D23" s="944"/>
      <c r="E23" s="944"/>
      <c r="F23" s="944"/>
      <c r="G23" s="944"/>
      <c r="H23" s="944"/>
      <c r="I23" s="944"/>
      <c r="J23" s="944"/>
      <c r="K23" s="944"/>
      <c r="L23" s="944"/>
      <c r="M23" s="944"/>
      <c r="N23" s="944"/>
      <c r="O23" s="944"/>
      <c r="P23" s="945"/>
      <c r="Q23" s="1067"/>
      <c r="R23" s="1068"/>
      <c r="S23" s="1068"/>
      <c r="T23" s="1068"/>
      <c r="U23" s="1068"/>
      <c r="V23" s="1068"/>
      <c r="W23" s="1068"/>
      <c r="X23" s="1068"/>
      <c r="Y23" s="1068"/>
      <c r="Z23" s="1068"/>
      <c r="AA23" s="1068"/>
      <c r="AB23" s="1068"/>
      <c r="AC23" s="1068"/>
      <c r="AD23" s="1068"/>
      <c r="AE23" s="1069"/>
      <c r="AF23" s="1070">
        <v>305</v>
      </c>
      <c r="AG23" s="1068"/>
      <c r="AH23" s="1068"/>
      <c r="AI23" s="1068"/>
      <c r="AJ23" s="1071"/>
      <c r="AK23" s="1072"/>
      <c r="AL23" s="1073"/>
      <c r="AM23" s="1073"/>
      <c r="AN23" s="1073"/>
      <c r="AO23" s="1073"/>
      <c r="AP23" s="1068"/>
      <c r="AQ23" s="1068"/>
      <c r="AR23" s="1068"/>
      <c r="AS23" s="1068"/>
      <c r="AT23" s="1068"/>
      <c r="AU23" s="1074"/>
      <c r="AV23" s="1074"/>
      <c r="AW23" s="1074"/>
      <c r="AX23" s="1074"/>
      <c r="AY23" s="1075"/>
      <c r="AZ23" s="1064" t="s">
        <v>111</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3" t="s">
        <v>369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2" t="s">
        <v>370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348</v>
      </c>
      <c r="B26" s="995"/>
      <c r="C26" s="995"/>
      <c r="D26" s="995"/>
      <c r="E26" s="995"/>
      <c r="F26" s="995"/>
      <c r="G26" s="995"/>
      <c r="H26" s="995"/>
      <c r="I26" s="995"/>
      <c r="J26" s="995"/>
      <c r="K26" s="995"/>
      <c r="L26" s="995"/>
      <c r="M26" s="995"/>
      <c r="N26" s="995"/>
      <c r="O26" s="995"/>
      <c r="P26" s="996"/>
      <c r="Q26" s="1000" t="s">
        <v>371</v>
      </c>
      <c r="R26" s="1001"/>
      <c r="S26" s="1001"/>
      <c r="T26" s="1001"/>
      <c r="U26" s="1002"/>
      <c r="V26" s="1000" t="s">
        <v>372</v>
      </c>
      <c r="W26" s="1001"/>
      <c r="X26" s="1001"/>
      <c r="Y26" s="1001"/>
      <c r="Z26" s="1002"/>
      <c r="AA26" s="1000" t="s">
        <v>373</v>
      </c>
      <c r="AB26" s="1001"/>
      <c r="AC26" s="1001"/>
      <c r="AD26" s="1001"/>
      <c r="AE26" s="1001"/>
      <c r="AF26" s="1058" t="s">
        <v>374</v>
      </c>
      <c r="AG26" s="1007"/>
      <c r="AH26" s="1007"/>
      <c r="AI26" s="1007"/>
      <c r="AJ26" s="1059"/>
      <c r="AK26" s="1001" t="s">
        <v>375</v>
      </c>
      <c r="AL26" s="1001"/>
      <c r="AM26" s="1001"/>
      <c r="AN26" s="1001"/>
      <c r="AO26" s="1002"/>
      <c r="AP26" s="1000" t="s">
        <v>376</v>
      </c>
      <c r="AQ26" s="1001"/>
      <c r="AR26" s="1001"/>
      <c r="AS26" s="1001"/>
      <c r="AT26" s="1002"/>
      <c r="AU26" s="1000" t="s">
        <v>377</v>
      </c>
      <c r="AV26" s="1001"/>
      <c r="AW26" s="1001"/>
      <c r="AX26" s="1001"/>
      <c r="AY26" s="1002"/>
      <c r="AZ26" s="1000" t="s">
        <v>378</v>
      </c>
      <c r="BA26" s="1001"/>
      <c r="BB26" s="1001"/>
      <c r="BC26" s="1001"/>
      <c r="BD26" s="1002"/>
      <c r="BE26" s="1000" t="s">
        <v>355</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9" t="s">
        <v>379</v>
      </c>
      <c r="C28" s="1050"/>
      <c r="D28" s="1050"/>
      <c r="E28" s="1050"/>
      <c r="F28" s="1050"/>
      <c r="G28" s="1050"/>
      <c r="H28" s="1050"/>
      <c r="I28" s="1050"/>
      <c r="J28" s="1050"/>
      <c r="K28" s="1050"/>
      <c r="L28" s="1050"/>
      <c r="M28" s="1050"/>
      <c r="N28" s="1050"/>
      <c r="O28" s="1050"/>
      <c r="P28" s="1051"/>
      <c r="Q28" s="1052">
        <v>6155</v>
      </c>
      <c r="R28" s="1053"/>
      <c r="S28" s="1053"/>
      <c r="T28" s="1053"/>
      <c r="U28" s="1053"/>
      <c r="V28" s="1053">
        <v>5872</v>
      </c>
      <c r="W28" s="1053"/>
      <c r="X28" s="1053"/>
      <c r="Y28" s="1053"/>
      <c r="Z28" s="1053"/>
      <c r="AA28" s="1053">
        <v>283</v>
      </c>
      <c r="AB28" s="1053"/>
      <c r="AC28" s="1053"/>
      <c r="AD28" s="1053"/>
      <c r="AE28" s="1054"/>
      <c r="AF28" s="1055">
        <v>283</v>
      </c>
      <c r="AG28" s="1053"/>
      <c r="AH28" s="1053"/>
      <c r="AI28" s="1053"/>
      <c r="AJ28" s="1056"/>
      <c r="AK28" s="1057">
        <v>396</v>
      </c>
      <c r="AL28" s="1045"/>
      <c r="AM28" s="1045"/>
      <c r="AN28" s="1045"/>
      <c r="AO28" s="1045"/>
      <c r="AP28" s="1045" t="s">
        <v>537</v>
      </c>
      <c r="AQ28" s="1045"/>
      <c r="AR28" s="1045"/>
      <c r="AS28" s="1045"/>
      <c r="AT28" s="1045"/>
      <c r="AU28" s="1045" t="s">
        <v>537</v>
      </c>
      <c r="AV28" s="1045"/>
      <c r="AW28" s="1045"/>
      <c r="AX28" s="1045"/>
      <c r="AY28" s="1045"/>
      <c r="AZ28" s="1046" t="s">
        <v>537</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6" t="s">
        <v>380</v>
      </c>
      <c r="C29" s="1037"/>
      <c r="D29" s="1037"/>
      <c r="E29" s="1037"/>
      <c r="F29" s="1037"/>
      <c r="G29" s="1037"/>
      <c r="H29" s="1037"/>
      <c r="I29" s="1037"/>
      <c r="J29" s="1037"/>
      <c r="K29" s="1037"/>
      <c r="L29" s="1037"/>
      <c r="M29" s="1037"/>
      <c r="N29" s="1037"/>
      <c r="O29" s="1037"/>
      <c r="P29" s="1038"/>
      <c r="Q29" s="1042">
        <v>333</v>
      </c>
      <c r="R29" s="1043"/>
      <c r="S29" s="1043"/>
      <c r="T29" s="1043"/>
      <c r="U29" s="1043"/>
      <c r="V29" s="1043">
        <v>330</v>
      </c>
      <c r="W29" s="1043"/>
      <c r="X29" s="1043"/>
      <c r="Y29" s="1043"/>
      <c r="Z29" s="1043"/>
      <c r="AA29" s="1043">
        <v>3</v>
      </c>
      <c r="AB29" s="1043"/>
      <c r="AC29" s="1043"/>
      <c r="AD29" s="1043"/>
      <c r="AE29" s="1044"/>
      <c r="AF29" s="1018">
        <v>3</v>
      </c>
      <c r="AG29" s="1019"/>
      <c r="AH29" s="1019"/>
      <c r="AI29" s="1019"/>
      <c r="AJ29" s="1020"/>
      <c r="AK29" s="979">
        <v>91</v>
      </c>
      <c r="AL29" s="970"/>
      <c r="AM29" s="970"/>
      <c r="AN29" s="970"/>
      <c r="AO29" s="970"/>
      <c r="AP29" s="970" t="s">
        <v>537</v>
      </c>
      <c r="AQ29" s="970"/>
      <c r="AR29" s="970"/>
      <c r="AS29" s="970"/>
      <c r="AT29" s="970"/>
      <c r="AU29" s="970" t="s">
        <v>537</v>
      </c>
      <c r="AV29" s="970"/>
      <c r="AW29" s="970"/>
      <c r="AX29" s="970"/>
      <c r="AY29" s="970"/>
      <c r="AZ29" s="1041" t="s">
        <v>537</v>
      </c>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6" t="s">
        <v>381</v>
      </c>
      <c r="C30" s="1037"/>
      <c r="D30" s="1037"/>
      <c r="E30" s="1037"/>
      <c r="F30" s="1037"/>
      <c r="G30" s="1037"/>
      <c r="H30" s="1037"/>
      <c r="I30" s="1037"/>
      <c r="J30" s="1037"/>
      <c r="K30" s="1037"/>
      <c r="L30" s="1037"/>
      <c r="M30" s="1037"/>
      <c r="N30" s="1037"/>
      <c r="O30" s="1037"/>
      <c r="P30" s="1038"/>
      <c r="Q30" s="1042">
        <v>3438</v>
      </c>
      <c r="R30" s="1043"/>
      <c r="S30" s="1043"/>
      <c r="T30" s="1043"/>
      <c r="U30" s="1043"/>
      <c r="V30" s="1043">
        <v>3381</v>
      </c>
      <c r="W30" s="1043"/>
      <c r="X30" s="1043"/>
      <c r="Y30" s="1043"/>
      <c r="Z30" s="1043"/>
      <c r="AA30" s="1043">
        <v>57</v>
      </c>
      <c r="AB30" s="1043"/>
      <c r="AC30" s="1043"/>
      <c r="AD30" s="1043"/>
      <c r="AE30" s="1044"/>
      <c r="AF30" s="1018">
        <v>57</v>
      </c>
      <c r="AG30" s="1019"/>
      <c r="AH30" s="1019"/>
      <c r="AI30" s="1019"/>
      <c r="AJ30" s="1020"/>
      <c r="AK30" s="979">
        <v>536</v>
      </c>
      <c r="AL30" s="970"/>
      <c r="AM30" s="970"/>
      <c r="AN30" s="970"/>
      <c r="AO30" s="970"/>
      <c r="AP30" s="970" t="s">
        <v>537</v>
      </c>
      <c r="AQ30" s="970"/>
      <c r="AR30" s="970"/>
      <c r="AS30" s="970"/>
      <c r="AT30" s="970"/>
      <c r="AU30" s="970" t="s">
        <v>537</v>
      </c>
      <c r="AV30" s="970"/>
      <c r="AW30" s="970"/>
      <c r="AX30" s="970"/>
      <c r="AY30" s="970"/>
      <c r="AZ30" s="1041" t="s">
        <v>537</v>
      </c>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6" t="s">
        <v>382</v>
      </c>
      <c r="C31" s="1037"/>
      <c r="D31" s="1037"/>
      <c r="E31" s="1037"/>
      <c r="F31" s="1037"/>
      <c r="G31" s="1037"/>
      <c r="H31" s="1037"/>
      <c r="I31" s="1037"/>
      <c r="J31" s="1037"/>
      <c r="K31" s="1037"/>
      <c r="L31" s="1037"/>
      <c r="M31" s="1037"/>
      <c r="N31" s="1037"/>
      <c r="O31" s="1037"/>
      <c r="P31" s="1038"/>
      <c r="Q31" s="1042">
        <v>27</v>
      </c>
      <c r="R31" s="1043"/>
      <c r="S31" s="1043"/>
      <c r="T31" s="1043"/>
      <c r="U31" s="1043"/>
      <c r="V31" s="1043">
        <v>26</v>
      </c>
      <c r="W31" s="1043"/>
      <c r="X31" s="1043"/>
      <c r="Y31" s="1043"/>
      <c r="Z31" s="1043"/>
      <c r="AA31" s="1043">
        <v>1</v>
      </c>
      <c r="AB31" s="1043"/>
      <c r="AC31" s="1043"/>
      <c r="AD31" s="1043"/>
      <c r="AE31" s="1044"/>
      <c r="AF31" s="1018">
        <v>1</v>
      </c>
      <c r="AG31" s="1019"/>
      <c r="AH31" s="1019"/>
      <c r="AI31" s="1019"/>
      <c r="AJ31" s="1020"/>
      <c r="AK31" s="979">
        <v>10</v>
      </c>
      <c r="AL31" s="970"/>
      <c r="AM31" s="970"/>
      <c r="AN31" s="970"/>
      <c r="AO31" s="970"/>
      <c r="AP31" s="970" t="s">
        <v>537</v>
      </c>
      <c r="AQ31" s="970"/>
      <c r="AR31" s="970"/>
      <c r="AS31" s="970"/>
      <c r="AT31" s="970"/>
      <c r="AU31" s="970" t="s">
        <v>537</v>
      </c>
      <c r="AV31" s="970"/>
      <c r="AW31" s="970"/>
      <c r="AX31" s="970"/>
      <c r="AY31" s="970"/>
      <c r="AZ31" s="1041" t="s">
        <v>537</v>
      </c>
      <c r="BA31" s="1041"/>
      <c r="BB31" s="1041"/>
      <c r="BC31" s="1041"/>
      <c r="BD31" s="1041"/>
      <c r="BE31" s="1031"/>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6" t="s">
        <v>383</v>
      </c>
      <c r="C32" s="1037"/>
      <c r="D32" s="1037"/>
      <c r="E32" s="1037"/>
      <c r="F32" s="1037"/>
      <c r="G32" s="1037"/>
      <c r="H32" s="1037"/>
      <c r="I32" s="1037"/>
      <c r="J32" s="1037"/>
      <c r="K32" s="1037"/>
      <c r="L32" s="1037"/>
      <c r="M32" s="1037"/>
      <c r="N32" s="1037"/>
      <c r="O32" s="1037"/>
      <c r="P32" s="1038"/>
      <c r="Q32" s="1042">
        <v>956</v>
      </c>
      <c r="R32" s="1043"/>
      <c r="S32" s="1043"/>
      <c r="T32" s="1043"/>
      <c r="U32" s="1043"/>
      <c r="V32" s="1043">
        <v>803</v>
      </c>
      <c r="W32" s="1043"/>
      <c r="X32" s="1043"/>
      <c r="Y32" s="1043"/>
      <c r="Z32" s="1043"/>
      <c r="AA32" s="1043">
        <v>153</v>
      </c>
      <c r="AB32" s="1043"/>
      <c r="AC32" s="1043"/>
      <c r="AD32" s="1043"/>
      <c r="AE32" s="1044"/>
      <c r="AF32" s="1018">
        <v>908</v>
      </c>
      <c r="AG32" s="1019"/>
      <c r="AH32" s="1019"/>
      <c r="AI32" s="1019"/>
      <c r="AJ32" s="1020"/>
      <c r="AK32" s="979">
        <v>17</v>
      </c>
      <c r="AL32" s="970"/>
      <c r="AM32" s="970"/>
      <c r="AN32" s="970"/>
      <c r="AO32" s="970"/>
      <c r="AP32" s="970">
        <v>1569</v>
      </c>
      <c r="AQ32" s="970"/>
      <c r="AR32" s="970"/>
      <c r="AS32" s="970"/>
      <c r="AT32" s="970"/>
      <c r="AU32" s="970">
        <v>204</v>
      </c>
      <c r="AV32" s="970"/>
      <c r="AW32" s="970"/>
      <c r="AX32" s="970"/>
      <c r="AY32" s="970"/>
      <c r="AZ32" s="1041" t="s">
        <v>537</v>
      </c>
      <c r="BA32" s="1041"/>
      <c r="BB32" s="1041"/>
      <c r="BC32" s="1041"/>
      <c r="BD32" s="1041"/>
      <c r="BE32" s="1031" t="s">
        <v>384</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6" t="s">
        <v>385</v>
      </c>
      <c r="C33" s="1037"/>
      <c r="D33" s="1037"/>
      <c r="E33" s="1037"/>
      <c r="F33" s="1037"/>
      <c r="G33" s="1037"/>
      <c r="H33" s="1037"/>
      <c r="I33" s="1037"/>
      <c r="J33" s="1037"/>
      <c r="K33" s="1037"/>
      <c r="L33" s="1037"/>
      <c r="M33" s="1037"/>
      <c r="N33" s="1037"/>
      <c r="O33" s="1037"/>
      <c r="P33" s="1038"/>
      <c r="Q33" s="1042">
        <v>1070</v>
      </c>
      <c r="R33" s="1043"/>
      <c r="S33" s="1043"/>
      <c r="T33" s="1043"/>
      <c r="U33" s="1043"/>
      <c r="V33" s="1043">
        <v>954</v>
      </c>
      <c r="W33" s="1043"/>
      <c r="X33" s="1043"/>
      <c r="Y33" s="1043"/>
      <c r="Z33" s="1043"/>
      <c r="AA33" s="1043">
        <v>116</v>
      </c>
      <c r="AB33" s="1043"/>
      <c r="AC33" s="1043"/>
      <c r="AD33" s="1043"/>
      <c r="AE33" s="1044"/>
      <c r="AF33" s="1018">
        <v>58</v>
      </c>
      <c r="AG33" s="1019"/>
      <c r="AH33" s="1019"/>
      <c r="AI33" s="1019"/>
      <c r="AJ33" s="1020"/>
      <c r="AK33" s="979">
        <v>316</v>
      </c>
      <c r="AL33" s="970"/>
      <c r="AM33" s="970"/>
      <c r="AN33" s="970"/>
      <c r="AO33" s="970"/>
      <c r="AP33" s="970">
        <v>5809</v>
      </c>
      <c r="AQ33" s="970"/>
      <c r="AR33" s="970"/>
      <c r="AS33" s="970"/>
      <c r="AT33" s="970"/>
      <c r="AU33" s="970">
        <v>3450</v>
      </c>
      <c r="AV33" s="970"/>
      <c r="AW33" s="970"/>
      <c r="AX33" s="970"/>
      <c r="AY33" s="970"/>
      <c r="AZ33" s="1041" t="s">
        <v>537</v>
      </c>
      <c r="BA33" s="1041"/>
      <c r="BB33" s="1041"/>
      <c r="BC33" s="1041"/>
      <c r="BD33" s="1041"/>
      <c r="BE33" s="1031" t="s">
        <v>384</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6" t="s">
        <v>386</v>
      </c>
      <c r="C34" s="1037"/>
      <c r="D34" s="1037"/>
      <c r="E34" s="1037"/>
      <c r="F34" s="1037"/>
      <c r="G34" s="1037"/>
      <c r="H34" s="1037"/>
      <c r="I34" s="1037"/>
      <c r="J34" s="1037"/>
      <c r="K34" s="1037"/>
      <c r="L34" s="1037"/>
      <c r="M34" s="1037"/>
      <c r="N34" s="1037"/>
      <c r="O34" s="1037"/>
      <c r="P34" s="1038"/>
      <c r="Q34" s="1042">
        <v>908</v>
      </c>
      <c r="R34" s="1043"/>
      <c r="S34" s="1043"/>
      <c r="T34" s="1043"/>
      <c r="U34" s="1043"/>
      <c r="V34" s="1043">
        <v>902</v>
      </c>
      <c r="W34" s="1043"/>
      <c r="X34" s="1043"/>
      <c r="Y34" s="1043"/>
      <c r="Z34" s="1043"/>
      <c r="AA34" s="1043">
        <v>6</v>
      </c>
      <c r="AB34" s="1043"/>
      <c r="AC34" s="1043"/>
      <c r="AD34" s="1043"/>
      <c r="AE34" s="1044"/>
      <c r="AF34" s="1018">
        <v>5</v>
      </c>
      <c r="AG34" s="1019"/>
      <c r="AH34" s="1019"/>
      <c r="AI34" s="1019"/>
      <c r="AJ34" s="1020"/>
      <c r="AK34" s="979">
        <v>25</v>
      </c>
      <c r="AL34" s="970"/>
      <c r="AM34" s="970"/>
      <c r="AN34" s="970"/>
      <c r="AO34" s="970"/>
      <c r="AP34" s="970">
        <v>789</v>
      </c>
      <c r="AQ34" s="970"/>
      <c r="AR34" s="970"/>
      <c r="AS34" s="970"/>
      <c r="AT34" s="970"/>
      <c r="AU34" s="970">
        <v>434</v>
      </c>
      <c r="AV34" s="970"/>
      <c r="AW34" s="970"/>
      <c r="AX34" s="970"/>
      <c r="AY34" s="970"/>
      <c r="AZ34" s="1041" t="s">
        <v>537</v>
      </c>
      <c r="BA34" s="1041"/>
      <c r="BB34" s="1041"/>
      <c r="BC34" s="1041"/>
      <c r="BD34" s="1041"/>
      <c r="BE34" s="1031" t="s">
        <v>387</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6"/>
      <c r="C35" s="1037"/>
      <c r="D35" s="1037"/>
      <c r="E35" s="1037"/>
      <c r="F35" s="1037"/>
      <c r="G35" s="1037"/>
      <c r="H35" s="1037"/>
      <c r="I35" s="1037"/>
      <c r="J35" s="1037"/>
      <c r="K35" s="1037"/>
      <c r="L35" s="1037"/>
      <c r="M35" s="1037"/>
      <c r="N35" s="1037"/>
      <c r="O35" s="1037"/>
      <c r="P35" s="1038"/>
      <c r="Q35" s="1042"/>
      <c r="R35" s="1043"/>
      <c r="S35" s="1043"/>
      <c r="T35" s="1043"/>
      <c r="U35" s="1043"/>
      <c r="V35" s="1043"/>
      <c r="W35" s="1043"/>
      <c r="X35" s="1043"/>
      <c r="Y35" s="1043"/>
      <c r="Z35" s="1043"/>
      <c r="AA35" s="1043"/>
      <c r="AB35" s="1043"/>
      <c r="AC35" s="1043"/>
      <c r="AD35" s="1043"/>
      <c r="AE35" s="1044"/>
      <c r="AF35" s="1018"/>
      <c r="AG35" s="1019"/>
      <c r="AH35" s="1019"/>
      <c r="AI35" s="1019"/>
      <c r="AJ35" s="1020"/>
      <c r="AK35" s="979"/>
      <c r="AL35" s="970"/>
      <c r="AM35" s="970"/>
      <c r="AN35" s="970"/>
      <c r="AO35" s="970"/>
      <c r="AP35" s="970"/>
      <c r="AQ35" s="970"/>
      <c r="AR35" s="970"/>
      <c r="AS35" s="970"/>
      <c r="AT35" s="970"/>
      <c r="AU35" s="970"/>
      <c r="AV35" s="970"/>
      <c r="AW35" s="970"/>
      <c r="AX35" s="970"/>
      <c r="AY35" s="970"/>
      <c r="AZ35" s="1041"/>
      <c r="BA35" s="1041"/>
      <c r="BB35" s="1041"/>
      <c r="BC35" s="1041"/>
      <c r="BD35" s="1041"/>
      <c r="BE35" s="1031"/>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6"/>
      <c r="C36" s="1037"/>
      <c r="D36" s="1037"/>
      <c r="E36" s="1037"/>
      <c r="F36" s="1037"/>
      <c r="G36" s="1037"/>
      <c r="H36" s="1037"/>
      <c r="I36" s="1037"/>
      <c r="J36" s="1037"/>
      <c r="K36" s="1037"/>
      <c r="L36" s="1037"/>
      <c r="M36" s="1037"/>
      <c r="N36" s="1037"/>
      <c r="O36" s="1037"/>
      <c r="P36" s="1038"/>
      <c r="Q36" s="1042"/>
      <c r="R36" s="1043"/>
      <c r="S36" s="1043"/>
      <c r="T36" s="1043"/>
      <c r="U36" s="1043"/>
      <c r="V36" s="1043"/>
      <c r="W36" s="1043"/>
      <c r="X36" s="1043"/>
      <c r="Y36" s="1043"/>
      <c r="Z36" s="1043"/>
      <c r="AA36" s="1043"/>
      <c r="AB36" s="1043"/>
      <c r="AC36" s="1043"/>
      <c r="AD36" s="1043"/>
      <c r="AE36" s="1044"/>
      <c r="AF36" s="1018"/>
      <c r="AG36" s="1019"/>
      <c r="AH36" s="1019"/>
      <c r="AI36" s="1019"/>
      <c r="AJ36" s="1020"/>
      <c r="AK36" s="979"/>
      <c r="AL36" s="970"/>
      <c r="AM36" s="970"/>
      <c r="AN36" s="970"/>
      <c r="AO36" s="970"/>
      <c r="AP36" s="970"/>
      <c r="AQ36" s="970"/>
      <c r="AR36" s="970"/>
      <c r="AS36" s="970"/>
      <c r="AT36" s="970"/>
      <c r="AU36" s="970"/>
      <c r="AV36" s="970"/>
      <c r="AW36" s="970"/>
      <c r="AX36" s="970"/>
      <c r="AY36" s="970"/>
      <c r="AZ36" s="1041"/>
      <c r="BA36" s="1041"/>
      <c r="BB36" s="1041"/>
      <c r="BC36" s="1041"/>
      <c r="BD36" s="1041"/>
      <c r="BE36" s="1031"/>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388</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367</v>
      </c>
      <c r="B63" s="943" t="s">
        <v>389</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1315</v>
      </c>
      <c r="AG63" s="958"/>
      <c r="AH63" s="958"/>
      <c r="AI63" s="958"/>
      <c r="AJ63" s="1029"/>
      <c r="AK63" s="1030"/>
      <c r="AL63" s="962"/>
      <c r="AM63" s="962"/>
      <c r="AN63" s="962"/>
      <c r="AO63" s="962"/>
      <c r="AP63" s="958"/>
      <c r="AQ63" s="958"/>
      <c r="AR63" s="958"/>
      <c r="AS63" s="958"/>
      <c r="AT63" s="958"/>
      <c r="AU63" s="958"/>
      <c r="AV63" s="958"/>
      <c r="AW63" s="958"/>
      <c r="AX63" s="958"/>
      <c r="AY63" s="958"/>
      <c r="AZ63" s="1024"/>
      <c r="BA63" s="1024"/>
      <c r="BB63" s="1024"/>
      <c r="BC63" s="1024"/>
      <c r="BD63" s="1024"/>
      <c r="BE63" s="959"/>
      <c r="BF63" s="959"/>
      <c r="BG63" s="959"/>
      <c r="BH63" s="959"/>
      <c r="BI63" s="960"/>
      <c r="BJ63" s="1025" t="s">
        <v>111</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391</v>
      </c>
      <c r="B66" s="995"/>
      <c r="C66" s="995"/>
      <c r="D66" s="995"/>
      <c r="E66" s="995"/>
      <c r="F66" s="995"/>
      <c r="G66" s="995"/>
      <c r="H66" s="995"/>
      <c r="I66" s="995"/>
      <c r="J66" s="995"/>
      <c r="K66" s="995"/>
      <c r="L66" s="995"/>
      <c r="M66" s="995"/>
      <c r="N66" s="995"/>
      <c r="O66" s="995"/>
      <c r="P66" s="996"/>
      <c r="Q66" s="1000" t="s">
        <v>371</v>
      </c>
      <c r="R66" s="1001"/>
      <c r="S66" s="1001"/>
      <c r="T66" s="1001"/>
      <c r="U66" s="1002"/>
      <c r="V66" s="1000" t="s">
        <v>372</v>
      </c>
      <c r="W66" s="1001"/>
      <c r="X66" s="1001"/>
      <c r="Y66" s="1001"/>
      <c r="Z66" s="1002"/>
      <c r="AA66" s="1000" t="s">
        <v>373</v>
      </c>
      <c r="AB66" s="1001"/>
      <c r="AC66" s="1001"/>
      <c r="AD66" s="1001"/>
      <c r="AE66" s="1002"/>
      <c r="AF66" s="1006" t="s">
        <v>374</v>
      </c>
      <c r="AG66" s="1007"/>
      <c r="AH66" s="1007"/>
      <c r="AI66" s="1007"/>
      <c r="AJ66" s="1008"/>
      <c r="AK66" s="1000" t="s">
        <v>375</v>
      </c>
      <c r="AL66" s="995"/>
      <c r="AM66" s="995"/>
      <c r="AN66" s="995"/>
      <c r="AO66" s="996"/>
      <c r="AP66" s="1000" t="s">
        <v>376</v>
      </c>
      <c r="AQ66" s="1001"/>
      <c r="AR66" s="1001"/>
      <c r="AS66" s="1001"/>
      <c r="AT66" s="1002"/>
      <c r="AU66" s="1000" t="s">
        <v>392</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538</v>
      </c>
      <c r="C68" s="985"/>
      <c r="D68" s="985"/>
      <c r="E68" s="985"/>
      <c r="F68" s="985"/>
      <c r="G68" s="985"/>
      <c r="H68" s="985"/>
      <c r="I68" s="985"/>
      <c r="J68" s="985"/>
      <c r="K68" s="985"/>
      <c r="L68" s="985"/>
      <c r="M68" s="985"/>
      <c r="N68" s="985"/>
      <c r="O68" s="985"/>
      <c r="P68" s="986"/>
      <c r="Q68" s="987">
        <v>6625</v>
      </c>
      <c r="R68" s="981"/>
      <c r="S68" s="981"/>
      <c r="T68" s="981"/>
      <c r="U68" s="981"/>
      <c r="V68" s="981">
        <v>6561</v>
      </c>
      <c r="W68" s="981"/>
      <c r="X68" s="981"/>
      <c r="Y68" s="981"/>
      <c r="Z68" s="981"/>
      <c r="AA68" s="981">
        <v>64</v>
      </c>
      <c r="AB68" s="981"/>
      <c r="AC68" s="981"/>
      <c r="AD68" s="981"/>
      <c r="AE68" s="981"/>
      <c r="AF68" s="981">
        <v>59</v>
      </c>
      <c r="AG68" s="981"/>
      <c r="AH68" s="981"/>
      <c r="AI68" s="981"/>
      <c r="AJ68" s="981"/>
      <c r="AK68" s="981" t="s">
        <v>546</v>
      </c>
      <c r="AL68" s="981"/>
      <c r="AM68" s="981"/>
      <c r="AN68" s="981"/>
      <c r="AO68" s="981"/>
      <c r="AP68" s="981">
        <v>4251</v>
      </c>
      <c r="AQ68" s="981"/>
      <c r="AR68" s="981"/>
      <c r="AS68" s="981"/>
      <c r="AT68" s="981"/>
      <c r="AU68" s="981">
        <v>367</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539</v>
      </c>
      <c r="C69" s="974"/>
      <c r="D69" s="974"/>
      <c r="E69" s="974"/>
      <c r="F69" s="974"/>
      <c r="G69" s="974"/>
      <c r="H69" s="974"/>
      <c r="I69" s="974"/>
      <c r="J69" s="974"/>
      <c r="K69" s="974"/>
      <c r="L69" s="974"/>
      <c r="M69" s="974"/>
      <c r="N69" s="974"/>
      <c r="O69" s="974"/>
      <c r="P69" s="975"/>
      <c r="Q69" s="976">
        <v>10962</v>
      </c>
      <c r="R69" s="970"/>
      <c r="S69" s="970"/>
      <c r="T69" s="970"/>
      <c r="U69" s="970"/>
      <c r="V69" s="970">
        <v>10832</v>
      </c>
      <c r="W69" s="970"/>
      <c r="X69" s="970"/>
      <c r="Y69" s="970"/>
      <c r="Z69" s="970"/>
      <c r="AA69" s="970">
        <v>130</v>
      </c>
      <c r="AB69" s="970"/>
      <c r="AC69" s="970"/>
      <c r="AD69" s="970"/>
      <c r="AE69" s="970"/>
      <c r="AF69" s="970">
        <v>130</v>
      </c>
      <c r="AG69" s="970"/>
      <c r="AH69" s="970"/>
      <c r="AI69" s="970"/>
      <c r="AJ69" s="970"/>
      <c r="AK69" s="970">
        <v>71</v>
      </c>
      <c r="AL69" s="970"/>
      <c r="AM69" s="970"/>
      <c r="AN69" s="970"/>
      <c r="AO69" s="970"/>
      <c r="AP69" s="970" t="s">
        <v>478</v>
      </c>
      <c r="AQ69" s="970"/>
      <c r="AR69" s="970"/>
      <c r="AS69" s="970"/>
      <c r="AT69" s="970"/>
      <c r="AU69" s="970" t="s">
        <v>478</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540</v>
      </c>
      <c r="C70" s="974"/>
      <c r="D70" s="974"/>
      <c r="E70" s="974"/>
      <c r="F70" s="974"/>
      <c r="G70" s="974"/>
      <c r="H70" s="974"/>
      <c r="I70" s="974"/>
      <c r="J70" s="974"/>
      <c r="K70" s="974"/>
      <c r="L70" s="974"/>
      <c r="M70" s="974"/>
      <c r="N70" s="974"/>
      <c r="O70" s="974"/>
      <c r="P70" s="975"/>
      <c r="Q70" s="976">
        <v>121</v>
      </c>
      <c r="R70" s="970"/>
      <c r="S70" s="970"/>
      <c r="T70" s="970"/>
      <c r="U70" s="970"/>
      <c r="V70" s="970">
        <v>107</v>
      </c>
      <c r="W70" s="970"/>
      <c r="X70" s="970"/>
      <c r="Y70" s="970"/>
      <c r="Z70" s="970"/>
      <c r="AA70" s="970">
        <v>14</v>
      </c>
      <c r="AB70" s="970"/>
      <c r="AC70" s="970"/>
      <c r="AD70" s="970"/>
      <c r="AE70" s="970"/>
      <c r="AF70" s="970">
        <v>14</v>
      </c>
      <c r="AG70" s="970"/>
      <c r="AH70" s="970"/>
      <c r="AI70" s="970"/>
      <c r="AJ70" s="970"/>
      <c r="AK70" s="970">
        <v>15</v>
      </c>
      <c r="AL70" s="970"/>
      <c r="AM70" s="970"/>
      <c r="AN70" s="970"/>
      <c r="AO70" s="970"/>
      <c r="AP70" s="970" t="s">
        <v>478</v>
      </c>
      <c r="AQ70" s="970"/>
      <c r="AR70" s="970"/>
      <c r="AS70" s="970"/>
      <c r="AT70" s="970"/>
      <c r="AU70" s="970" t="s">
        <v>478</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541</v>
      </c>
      <c r="C71" s="974"/>
      <c r="D71" s="974"/>
      <c r="E71" s="974"/>
      <c r="F71" s="974"/>
      <c r="G71" s="974"/>
      <c r="H71" s="974"/>
      <c r="I71" s="974"/>
      <c r="J71" s="974"/>
      <c r="K71" s="974"/>
      <c r="L71" s="974"/>
      <c r="M71" s="974"/>
      <c r="N71" s="974"/>
      <c r="O71" s="974"/>
      <c r="P71" s="975"/>
      <c r="Q71" s="976">
        <v>668</v>
      </c>
      <c r="R71" s="970"/>
      <c r="S71" s="970"/>
      <c r="T71" s="970"/>
      <c r="U71" s="970"/>
      <c r="V71" s="970">
        <v>667</v>
      </c>
      <c r="W71" s="970"/>
      <c r="X71" s="970"/>
      <c r="Y71" s="970"/>
      <c r="Z71" s="970"/>
      <c r="AA71" s="970">
        <v>1</v>
      </c>
      <c r="AB71" s="970"/>
      <c r="AC71" s="970"/>
      <c r="AD71" s="970"/>
      <c r="AE71" s="970"/>
      <c r="AF71" s="970">
        <v>1</v>
      </c>
      <c r="AG71" s="970"/>
      <c r="AH71" s="970"/>
      <c r="AI71" s="970"/>
      <c r="AJ71" s="970"/>
      <c r="AK71" s="980" t="s">
        <v>545</v>
      </c>
      <c r="AL71" s="978"/>
      <c r="AM71" s="978"/>
      <c r="AN71" s="978"/>
      <c r="AO71" s="979"/>
      <c r="AP71" s="970">
        <v>596</v>
      </c>
      <c r="AQ71" s="970"/>
      <c r="AR71" s="970"/>
      <c r="AS71" s="970"/>
      <c r="AT71" s="970"/>
      <c r="AU71" s="970">
        <v>282</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t="s">
        <v>542</v>
      </c>
      <c r="C72" s="974"/>
      <c r="D72" s="974"/>
      <c r="E72" s="974"/>
      <c r="F72" s="974"/>
      <c r="G72" s="974"/>
      <c r="H72" s="974"/>
      <c r="I72" s="974"/>
      <c r="J72" s="974"/>
      <c r="K72" s="974"/>
      <c r="L72" s="974"/>
      <c r="M72" s="974"/>
      <c r="N72" s="974"/>
      <c r="O72" s="974"/>
      <c r="P72" s="975"/>
      <c r="Q72" s="976">
        <v>195</v>
      </c>
      <c r="R72" s="970"/>
      <c r="S72" s="970"/>
      <c r="T72" s="970"/>
      <c r="U72" s="970"/>
      <c r="V72" s="970">
        <v>190</v>
      </c>
      <c r="W72" s="970"/>
      <c r="X72" s="970"/>
      <c r="Y72" s="970"/>
      <c r="Z72" s="970"/>
      <c r="AA72" s="970">
        <v>5</v>
      </c>
      <c r="AB72" s="970"/>
      <c r="AC72" s="970"/>
      <c r="AD72" s="970"/>
      <c r="AE72" s="970"/>
      <c r="AF72" s="970">
        <v>5</v>
      </c>
      <c r="AG72" s="970"/>
      <c r="AH72" s="970"/>
      <c r="AI72" s="970"/>
      <c r="AJ72" s="970"/>
      <c r="AK72" s="980" t="s">
        <v>545</v>
      </c>
      <c r="AL72" s="978"/>
      <c r="AM72" s="978"/>
      <c r="AN72" s="978"/>
      <c r="AO72" s="979"/>
      <c r="AP72" s="970" t="s">
        <v>478</v>
      </c>
      <c r="AQ72" s="970"/>
      <c r="AR72" s="970"/>
      <c r="AS72" s="970"/>
      <c r="AT72" s="970"/>
      <c r="AU72" s="970" t="s">
        <v>478</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t="s">
        <v>543</v>
      </c>
      <c r="C73" s="974"/>
      <c r="D73" s="974"/>
      <c r="E73" s="974"/>
      <c r="F73" s="974"/>
      <c r="G73" s="974"/>
      <c r="H73" s="974"/>
      <c r="I73" s="974"/>
      <c r="J73" s="974"/>
      <c r="K73" s="974"/>
      <c r="L73" s="974"/>
      <c r="M73" s="974"/>
      <c r="N73" s="974"/>
      <c r="O73" s="974"/>
      <c r="P73" s="975"/>
      <c r="Q73" s="976">
        <v>159661</v>
      </c>
      <c r="R73" s="970"/>
      <c r="S73" s="970"/>
      <c r="T73" s="970"/>
      <c r="U73" s="970"/>
      <c r="V73" s="970">
        <v>154071</v>
      </c>
      <c r="W73" s="970"/>
      <c r="X73" s="970"/>
      <c r="Y73" s="970"/>
      <c r="Z73" s="970"/>
      <c r="AA73" s="970">
        <v>5590</v>
      </c>
      <c r="AB73" s="970"/>
      <c r="AC73" s="970"/>
      <c r="AD73" s="970"/>
      <c r="AE73" s="970"/>
      <c r="AF73" s="970">
        <v>5590</v>
      </c>
      <c r="AG73" s="970"/>
      <c r="AH73" s="970"/>
      <c r="AI73" s="970"/>
      <c r="AJ73" s="970"/>
      <c r="AK73" s="970">
        <v>5</v>
      </c>
      <c r="AL73" s="970"/>
      <c r="AM73" s="970"/>
      <c r="AN73" s="970"/>
      <c r="AO73" s="970"/>
      <c r="AP73" s="970" t="s">
        <v>478</v>
      </c>
      <c r="AQ73" s="970"/>
      <c r="AR73" s="970"/>
      <c r="AS73" s="970"/>
      <c r="AT73" s="970"/>
      <c r="AU73" s="970" t="s">
        <v>478</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t="s">
        <v>544</v>
      </c>
      <c r="C74" s="974"/>
      <c r="D74" s="974"/>
      <c r="E74" s="974"/>
      <c r="F74" s="974"/>
      <c r="G74" s="974"/>
      <c r="H74" s="974"/>
      <c r="I74" s="974"/>
      <c r="J74" s="974"/>
      <c r="K74" s="974"/>
      <c r="L74" s="974"/>
      <c r="M74" s="974"/>
      <c r="N74" s="974"/>
      <c r="O74" s="974"/>
      <c r="P74" s="975"/>
      <c r="Q74" s="976">
        <v>1556</v>
      </c>
      <c r="R74" s="970"/>
      <c r="S74" s="970"/>
      <c r="T74" s="970"/>
      <c r="U74" s="970"/>
      <c r="V74" s="970">
        <v>1529</v>
      </c>
      <c r="W74" s="970"/>
      <c r="X74" s="970"/>
      <c r="Y74" s="970"/>
      <c r="Z74" s="970"/>
      <c r="AA74" s="970">
        <v>27</v>
      </c>
      <c r="AB74" s="970"/>
      <c r="AC74" s="970"/>
      <c r="AD74" s="970"/>
      <c r="AE74" s="970"/>
      <c r="AF74" s="970">
        <v>27</v>
      </c>
      <c r="AG74" s="970"/>
      <c r="AH74" s="970"/>
      <c r="AI74" s="970"/>
      <c r="AJ74" s="970"/>
      <c r="AK74" s="980" t="s">
        <v>545</v>
      </c>
      <c r="AL74" s="978"/>
      <c r="AM74" s="978"/>
      <c r="AN74" s="978"/>
      <c r="AO74" s="979"/>
      <c r="AP74" s="970">
        <v>146</v>
      </c>
      <c r="AQ74" s="970"/>
      <c r="AR74" s="970"/>
      <c r="AS74" s="970"/>
      <c r="AT74" s="970"/>
      <c r="AU74" s="970">
        <v>105</v>
      </c>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367</v>
      </c>
      <c r="B88" s="943" t="s">
        <v>393</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c r="AG88" s="958"/>
      <c r="AH88" s="958"/>
      <c r="AI88" s="958"/>
      <c r="AJ88" s="958"/>
      <c r="AK88" s="962"/>
      <c r="AL88" s="962"/>
      <c r="AM88" s="962"/>
      <c r="AN88" s="962"/>
      <c r="AO88" s="962"/>
      <c r="AP88" s="958"/>
      <c r="AQ88" s="958"/>
      <c r="AR88" s="958"/>
      <c r="AS88" s="958"/>
      <c r="AT88" s="958"/>
      <c r="AU88" s="958"/>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43" t="s">
        <v>394</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c r="CS102" s="950"/>
      <c r="CT102" s="950"/>
      <c r="CU102" s="950"/>
      <c r="CV102" s="951"/>
      <c r="CW102" s="949"/>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395</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396</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399</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400</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401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402</v>
      </c>
      <c r="AB109" s="893"/>
      <c r="AC109" s="893"/>
      <c r="AD109" s="893"/>
      <c r="AE109" s="894"/>
      <c r="AF109" s="895" t="s">
        <v>286</v>
      </c>
      <c r="AG109" s="893"/>
      <c r="AH109" s="893"/>
      <c r="AI109" s="893"/>
      <c r="AJ109" s="894"/>
      <c r="AK109" s="895" t="s">
        <v>285</v>
      </c>
      <c r="AL109" s="893"/>
      <c r="AM109" s="893"/>
      <c r="AN109" s="893"/>
      <c r="AO109" s="894"/>
      <c r="AP109" s="895" t="s">
        <v>403</v>
      </c>
      <c r="AQ109" s="893"/>
      <c r="AR109" s="893"/>
      <c r="AS109" s="893"/>
      <c r="AT109" s="924"/>
      <c r="AU109" s="892" t="s">
        <v>401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402</v>
      </c>
      <c r="BR109" s="893"/>
      <c r="BS109" s="893"/>
      <c r="BT109" s="893"/>
      <c r="BU109" s="894"/>
      <c r="BV109" s="895" t="s">
        <v>286</v>
      </c>
      <c r="BW109" s="893"/>
      <c r="BX109" s="893"/>
      <c r="BY109" s="893"/>
      <c r="BZ109" s="894"/>
      <c r="CA109" s="895" t="s">
        <v>285</v>
      </c>
      <c r="CB109" s="893"/>
      <c r="CC109" s="893"/>
      <c r="CD109" s="893"/>
      <c r="CE109" s="894"/>
      <c r="CF109" s="931" t="s">
        <v>403</v>
      </c>
      <c r="CG109" s="931"/>
      <c r="CH109" s="931"/>
      <c r="CI109" s="931"/>
      <c r="CJ109" s="931"/>
      <c r="CK109" s="895" t="s">
        <v>404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402</v>
      </c>
      <c r="DH109" s="893"/>
      <c r="DI109" s="893"/>
      <c r="DJ109" s="893"/>
      <c r="DK109" s="894"/>
      <c r="DL109" s="895" t="s">
        <v>286</v>
      </c>
      <c r="DM109" s="893"/>
      <c r="DN109" s="893"/>
      <c r="DO109" s="893"/>
      <c r="DP109" s="894"/>
      <c r="DQ109" s="895" t="s">
        <v>285</v>
      </c>
      <c r="DR109" s="893"/>
      <c r="DS109" s="893"/>
      <c r="DT109" s="893"/>
      <c r="DU109" s="894"/>
      <c r="DV109" s="895" t="s">
        <v>403</v>
      </c>
      <c r="DW109" s="893"/>
      <c r="DX109" s="893"/>
      <c r="DY109" s="893"/>
      <c r="DZ109" s="924"/>
    </row>
    <row r="110" spans="1:131" s="199" customFormat="1" ht="26.25" customHeight="1">
      <c r="A110" s="795" t="s">
        <v>405</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1254626</v>
      </c>
      <c r="AB110" s="886"/>
      <c r="AC110" s="886"/>
      <c r="AD110" s="886"/>
      <c r="AE110" s="887"/>
      <c r="AF110" s="888">
        <v>1267761</v>
      </c>
      <c r="AG110" s="886"/>
      <c r="AH110" s="886"/>
      <c r="AI110" s="886"/>
      <c r="AJ110" s="887"/>
      <c r="AK110" s="888">
        <v>1343541</v>
      </c>
      <c r="AL110" s="886"/>
      <c r="AM110" s="886"/>
      <c r="AN110" s="886"/>
      <c r="AO110" s="887"/>
      <c r="AP110" s="889">
        <v>14.9</v>
      </c>
      <c r="AQ110" s="890"/>
      <c r="AR110" s="890"/>
      <c r="AS110" s="890"/>
      <c r="AT110" s="891"/>
      <c r="AU110" s="925" t="s">
        <v>61</v>
      </c>
      <c r="AV110" s="926"/>
      <c r="AW110" s="926"/>
      <c r="AX110" s="926"/>
      <c r="AY110" s="926"/>
      <c r="AZ110" s="851" t="s">
        <v>406</v>
      </c>
      <c r="BA110" s="796"/>
      <c r="BB110" s="796"/>
      <c r="BC110" s="796"/>
      <c r="BD110" s="796"/>
      <c r="BE110" s="796"/>
      <c r="BF110" s="796"/>
      <c r="BG110" s="796"/>
      <c r="BH110" s="796"/>
      <c r="BI110" s="796"/>
      <c r="BJ110" s="796"/>
      <c r="BK110" s="796"/>
      <c r="BL110" s="796"/>
      <c r="BM110" s="796"/>
      <c r="BN110" s="796"/>
      <c r="BO110" s="796"/>
      <c r="BP110" s="797"/>
      <c r="BQ110" s="852">
        <v>14903304</v>
      </c>
      <c r="BR110" s="833"/>
      <c r="BS110" s="833"/>
      <c r="BT110" s="833"/>
      <c r="BU110" s="833"/>
      <c r="BV110" s="833">
        <v>15848400</v>
      </c>
      <c r="BW110" s="833"/>
      <c r="BX110" s="833"/>
      <c r="BY110" s="833"/>
      <c r="BZ110" s="833"/>
      <c r="CA110" s="833">
        <v>17201715</v>
      </c>
      <c r="CB110" s="833"/>
      <c r="CC110" s="833"/>
      <c r="CD110" s="833"/>
      <c r="CE110" s="833"/>
      <c r="CF110" s="857">
        <v>190.7</v>
      </c>
      <c r="CG110" s="858"/>
      <c r="CH110" s="858"/>
      <c r="CI110" s="858"/>
      <c r="CJ110" s="858"/>
      <c r="CK110" s="921" t="s">
        <v>407</v>
      </c>
      <c r="CL110" s="807"/>
      <c r="CM110" s="882" t="s">
        <v>408</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111</v>
      </c>
      <c r="DH110" s="833"/>
      <c r="DI110" s="833"/>
      <c r="DJ110" s="833"/>
      <c r="DK110" s="833"/>
      <c r="DL110" s="833" t="s">
        <v>111</v>
      </c>
      <c r="DM110" s="833"/>
      <c r="DN110" s="833"/>
      <c r="DO110" s="833"/>
      <c r="DP110" s="833"/>
      <c r="DQ110" s="833" t="s">
        <v>111</v>
      </c>
      <c r="DR110" s="833"/>
      <c r="DS110" s="833"/>
      <c r="DT110" s="833"/>
      <c r="DU110" s="833"/>
      <c r="DV110" s="834" t="s">
        <v>111</v>
      </c>
      <c r="DW110" s="834"/>
      <c r="DX110" s="834"/>
      <c r="DY110" s="834"/>
      <c r="DZ110" s="835"/>
    </row>
    <row r="111" spans="1:131" s="199" customFormat="1" ht="26.25" customHeight="1">
      <c r="A111" s="762" t="s">
        <v>409</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111</v>
      </c>
      <c r="AB111" s="914"/>
      <c r="AC111" s="914"/>
      <c r="AD111" s="914"/>
      <c r="AE111" s="915"/>
      <c r="AF111" s="916" t="s">
        <v>111</v>
      </c>
      <c r="AG111" s="914"/>
      <c r="AH111" s="914"/>
      <c r="AI111" s="914"/>
      <c r="AJ111" s="915"/>
      <c r="AK111" s="916" t="s">
        <v>111</v>
      </c>
      <c r="AL111" s="914"/>
      <c r="AM111" s="914"/>
      <c r="AN111" s="914"/>
      <c r="AO111" s="915"/>
      <c r="AP111" s="917" t="s">
        <v>111</v>
      </c>
      <c r="AQ111" s="918"/>
      <c r="AR111" s="918"/>
      <c r="AS111" s="918"/>
      <c r="AT111" s="919"/>
      <c r="AU111" s="927"/>
      <c r="AV111" s="928"/>
      <c r="AW111" s="928"/>
      <c r="AX111" s="928"/>
      <c r="AY111" s="928"/>
      <c r="AZ111" s="803" t="s">
        <v>410</v>
      </c>
      <c r="BA111" s="738"/>
      <c r="BB111" s="738"/>
      <c r="BC111" s="738"/>
      <c r="BD111" s="738"/>
      <c r="BE111" s="738"/>
      <c r="BF111" s="738"/>
      <c r="BG111" s="738"/>
      <c r="BH111" s="738"/>
      <c r="BI111" s="738"/>
      <c r="BJ111" s="738"/>
      <c r="BK111" s="738"/>
      <c r="BL111" s="738"/>
      <c r="BM111" s="738"/>
      <c r="BN111" s="738"/>
      <c r="BO111" s="738"/>
      <c r="BP111" s="739"/>
      <c r="BQ111" s="804" t="s">
        <v>111</v>
      </c>
      <c r="BR111" s="805"/>
      <c r="BS111" s="805"/>
      <c r="BT111" s="805"/>
      <c r="BU111" s="805"/>
      <c r="BV111" s="805" t="s">
        <v>111</v>
      </c>
      <c r="BW111" s="805"/>
      <c r="BX111" s="805"/>
      <c r="BY111" s="805"/>
      <c r="BZ111" s="805"/>
      <c r="CA111" s="805" t="s">
        <v>111</v>
      </c>
      <c r="CB111" s="805"/>
      <c r="CC111" s="805"/>
      <c r="CD111" s="805"/>
      <c r="CE111" s="805"/>
      <c r="CF111" s="866" t="s">
        <v>111</v>
      </c>
      <c r="CG111" s="867"/>
      <c r="CH111" s="867"/>
      <c r="CI111" s="867"/>
      <c r="CJ111" s="867"/>
      <c r="CK111" s="922"/>
      <c r="CL111" s="809"/>
      <c r="CM111" s="812" t="s">
        <v>411</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111</v>
      </c>
      <c r="DH111" s="805"/>
      <c r="DI111" s="805"/>
      <c r="DJ111" s="805"/>
      <c r="DK111" s="805"/>
      <c r="DL111" s="805" t="s">
        <v>111</v>
      </c>
      <c r="DM111" s="805"/>
      <c r="DN111" s="805"/>
      <c r="DO111" s="805"/>
      <c r="DP111" s="805"/>
      <c r="DQ111" s="805" t="s">
        <v>111</v>
      </c>
      <c r="DR111" s="805"/>
      <c r="DS111" s="805"/>
      <c r="DT111" s="805"/>
      <c r="DU111" s="805"/>
      <c r="DV111" s="782" t="s">
        <v>111</v>
      </c>
      <c r="DW111" s="782"/>
      <c r="DX111" s="782"/>
      <c r="DY111" s="782"/>
      <c r="DZ111" s="783"/>
    </row>
    <row r="112" spans="1:131" s="199" customFormat="1" ht="26.25" customHeight="1">
      <c r="A112" s="907" t="s">
        <v>412</v>
      </c>
      <c r="B112" s="908"/>
      <c r="C112" s="738" t="s">
        <v>413</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111</v>
      </c>
      <c r="AB112" s="768"/>
      <c r="AC112" s="768"/>
      <c r="AD112" s="768"/>
      <c r="AE112" s="769"/>
      <c r="AF112" s="770" t="s">
        <v>111</v>
      </c>
      <c r="AG112" s="768"/>
      <c r="AH112" s="768"/>
      <c r="AI112" s="768"/>
      <c r="AJ112" s="769"/>
      <c r="AK112" s="770" t="s">
        <v>111</v>
      </c>
      <c r="AL112" s="768"/>
      <c r="AM112" s="768"/>
      <c r="AN112" s="768"/>
      <c r="AO112" s="769"/>
      <c r="AP112" s="815" t="s">
        <v>111</v>
      </c>
      <c r="AQ112" s="816"/>
      <c r="AR112" s="816"/>
      <c r="AS112" s="816"/>
      <c r="AT112" s="817"/>
      <c r="AU112" s="927"/>
      <c r="AV112" s="928"/>
      <c r="AW112" s="928"/>
      <c r="AX112" s="928"/>
      <c r="AY112" s="928"/>
      <c r="AZ112" s="803" t="s">
        <v>414</v>
      </c>
      <c r="BA112" s="738"/>
      <c r="BB112" s="738"/>
      <c r="BC112" s="738"/>
      <c r="BD112" s="738"/>
      <c r="BE112" s="738"/>
      <c r="BF112" s="738"/>
      <c r="BG112" s="738"/>
      <c r="BH112" s="738"/>
      <c r="BI112" s="738"/>
      <c r="BJ112" s="738"/>
      <c r="BK112" s="738"/>
      <c r="BL112" s="738"/>
      <c r="BM112" s="738"/>
      <c r="BN112" s="738"/>
      <c r="BO112" s="738"/>
      <c r="BP112" s="739"/>
      <c r="BQ112" s="804">
        <v>3266673</v>
      </c>
      <c r="BR112" s="805"/>
      <c r="BS112" s="805"/>
      <c r="BT112" s="805"/>
      <c r="BU112" s="805"/>
      <c r="BV112" s="805">
        <v>3845691</v>
      </c>
      <c r="BW112" s="805"/>
      <c r="BX112" s="805"/>
      <c r="BY112" s="805"/>
      <c r="BZ112" s="805"/>
      <c r="CA112" s="805">
        <v>4088054</v>
      </c>
      <c r="CB112" s="805"/>
      <c r="CC112" s="805"/>
      <c r="CD112" s="805"/>
      <c r="CE112" s="805"/>
      <c r="CF112" s="866">
        <v>45.3</v>
      </c>
      <c r="CG112" s="867"/>
      <c r="CH112" s="867"/>
      <c r="CI112" s="867"/>
      <c r="CJ112" s="867"/>
      <c r="CK112" s="922"/>
      <c r="CL112" s="809"/>
      <c r="CM112" s="812" t="s">
        <v>415</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111</v>
      </c>
      <c r="DH112" s="805"/>
      <c r="DI112" s="805"/>
      <c r="DJ112" s="805"/>
      <c r="DK112" s="805"/>
      <c r="DL112" s="805" t="s">
        <v>111</v>
      </c>
      <c r="DM112" s="805"/>
      <c r="DN112" s="805"/>
      <c r="DO112" s="805"/>
      <c r="DP112" s="805"/>
      <c r="DQ112" s="805" t="s">
        <v>111</v>
      </c>
      <c r="DR112" s="805"/>
      <c r="DS112" s="805"/>
      <c r="DT112" s="805"/>
      <c r="DU112" s="805"/>
      <c r="DV112" s="782" t="s">
        <v>111</v>
      </c>
      <c r="DW112" s="782"/>
      <c r="DX112" s="782"/>
      <c r="DY112" s="782"/>
      <c r="DZ112" s="783"/>
    </row>
    <row r="113" spans="1:130" s="199" customFormat="1" ht="26.25" customHeight="1">
      <c r="A113" s="909"/>
      <c r="B113" s="910"/>
      <c r="C113" s="738" t="s">
        <v>416</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311243</v>
      </c>
      <c r="AB113" s="914"/>
      <c r="AC113" s="914"/>
      <c r="AD113" s="914"/>
      <c r="AE113" s="915"/>
      <c r="AF113" s="916">
        <v>309205</v>
      </c>
      <c r="AG113" s="914"/>
      <c r="AH113" s="914"/>
      <c r="AI113" s="914"/>
      <c r="AJ113" s="915"/>
      <c r="AK113" s="916">
        <v>334825</v>
      </c>
      <c r="AL113" s="914"/>
      <c r="AM113" s="914"/>
      <c r="AN113" s="914"/>
      <c r="AO113" s="915"/>
      <c r="AP113" s="917">
        <v>3.7</v>
      </c>
      <c r="AQ113" s="918"/>
      <c r="AR113" s="918"/>
      <c r="AS113" s="918"/>
      <c r="AT113" s="919"/>
      <c r="AU113" s="927"/>
      <c r="AV113" s="928"/>
      <c r="AW113" s="928"/>
      <c r="AX113" s="928"/>
      <c r="AY113" s="928"/>
      <c r="AZ113" s="803" t="s">
        <v>417</v>
      </c>
      <c r="BA113" s="738"/>
      <c r="BB113" s="738"/>
      <c r="BC113" s="738"/>
      <c r="BD113" s="738"/>
      <c r="BE113" s="738"/>
      <c r="BF113" s="738"/>
      <c r="BG113" s="738"/>
      <c r="BH113" s="738"/>
      <c r="BI113" s="738"/>
      <c r="BJ113" s="738"/>
      <c r="BK113" s="738"/>
      <c r="BL113" s="738"/>
      <c r="BM113" s="738"/>
      <c r="BN113" s="738"/>
      <c r="BO113" s="738"/>
      <c r="BP113" s="739"/>
      <c r="BQ113" s="804">
        <v>1252495</v>
      </c>
      <c r="BR113" s="805"/>
      <c r="BS113" s="805"/>
      <c r="BT113" s="805"/>
      <c r="BU113" s="805"/>
      <c r="BV113" s="805">
        <v>1050503</v>
      </c>
      <c r="BW113" s="805"/>
      <c r="BX113" s="805"/>
      <c r="BY113" s="805"/>
      <c r="BZ113" s="805"/>
      <c r="CA113" s="805">
        <v>753971</v>
      </c>
      <c r="CB113" s="805"/>
      <c r="CC113" s="805"/>
      <c r="CD113" s="805"/>
      <c r="CE113" s="805"/>
      <c r="CF113" s="866">
        <v>8.4</v>
      </c>
      <c r="CG113" s="867"/>
      <c r="CH113" s="867"/>
      <c r="CI113" s="867"/>
      <c r="CJ113" s="867"/>
      <c r="CK113" s="922"/>
      <c r="CL113" s="809"/>
      <c r="CM113" s="812" t="s">
        <v>418</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111</v>
      </c>
      <c r="DH113" s="768"/>
      <c r="DI113" s="768"/>
      <c r="DJ113" s="768"/>
      <c r="DK113" s="769"/>
      <c r="DL113" s="770" t="s">
        <v>111</v>
      </c>
      <c r="DM113" s="768"/>
      <c r="DN113" s="768"/>
      <c r="DO113" s="768"/>
      <c r="DP113" s="769"/>
      <c r="DQ113" s="770" t="s">
        <v>111</v>
      </c>
      <c r="DR113" s="768"/>
      <c r="DS113" s="768"/>
      <c r="DT113" s="768"/>
      <c r="DU113" s="769"/>
      <c r="DV113" s="815" t="s">
        <v>111</v>
      </c>
      <c r="DW113" s="816"/>
      <c r="DX113" s="816"/>
      <c r="DY113" s="816"/>
      <c r="DZ113" s="817"/>
    </row>
    <row r="114" spans="1:130" s="199" customFormat="1" ht="26.25" customHeight="1">
      <c r="A114" s="909"/>
      <c r="B114" s="910"/>
      <c r="C114" s="738" t="s">
        <v>419</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415276</v>
      </c>
      <c r="AB114" s="768"/>
      <c r="AC114" s="768"/>
      <c r="AD114" s="768"/>
      <c r="AE114" s="769"/>
      <c r="AF114" s="770">
        <v>424414</v>
      </c>
      <c r="AG114" s="768"/>
      <c r="AH114" s="768"/>
      <c r="AI114" s="768"/>
      <c r="AJ114" s="769"/>
      <c r="AK114" s="770">
        <v>403335</v>
      </c>
      <c r="AL114" s="768"/>
      <c r="AM114" s="768"/>
      <c r="AN114" s="768"/>
      <c r="AO114" s="769"/>
      <c r="AP114" s="815">
        <v>4.5</v>
      </c>
      <c r="AQ114" s="816"/>
      <c r="AR114" s="816"/>
      <c r="AS114" s="816"/>
      <c r="AT114" s="817"/>
      <c r="AU114" s="927"/>
      <c r="AV114" s="928"/>
      <c r="AW114" s="928"/>
      <c r="AX114" s="928"/>
      <c r="AY114" s="928"/>
      <c r="AZ114" s="803" t="s">
        <v>420</v>
      </c>
      <c r="BA114" s="738"/>
      <c r="BB114" s="738"/>
      <c r="BC114" s="738"/>
      <c r="BD114" s="738"/>
      <c r="BE114" s="738"/>
      <c r="BF114" s="738"/>
      <c r="BG114" s="738"/>
      <c r="BH114" s="738"/>
      <c r="BI114" s="738"/>
      <c r="BJ114" s="738"/>
      <c r="BK114" s="738"/>
      <c r="BL114" s="738"/>
      <c r="BM114" s="738"/>
      <c r="BN114" s="738"/>
      <c r="BO114" s="738"/>
      <c r="BP114" s="739"/>
      <c r="BQ114" s="804">
        <v>1482429</v>
      </c>
      <c r="BR114" s="805"/>
      <c r="BS114" s="805"/>
      <c r="BT114" s="805"/>
      <c r="BU114" s="805"/>
      <c r="BV114" s="805">
        <v>1423984</v>
      </c>
      <c r="BW114" s="805"/>
      <c r="BX114" s="805"/>
      <c r="BY114" s="805"/>
      <c r="BZ114" s="805"/>
      <c r="CA114" s="805">
        <v>1443170</v>
      </c>
      <c r="CB114" s="805"/>
      <c r="CC114" s="805"/>
      <c r="CD114" s="805"/>
      <c r="CE114" s="805"/>
      <c r="CF114" s="866">
        <v>16</v>
      </c>
      <c r="CG114" s="867"/>
      <c r="CH114" s="867"/>
      <c r="CI114" s="867"/>
      <c r="CJ114" s="867"/>
      <c r="CK114" s="922"/>
      <c r="CL114" s="809"/>
      <c r="CM114" s="812" t="s">
        <v>421</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111</v>
      </c>
      <c r="DH114" s="768"/>
      <c r="DI114" s="768"/>
      <c r="DJ114" s="768"/>
      <c r="DK114" s="769"/>
      <c r="DL114" s="770" t="s">
        <v>111</v>
      </c>
      <c r="DM114" s="768"/>
      <c r="DN114" s="768"/>
      <c r="DO114" s="768"/>
      <c r="DP114" s="769"/>
      <c r="DQ114" s="770" t="s">
        <v>111</v>
      </c>
      <c r="DR114" s="768"/>
      <c r="DS114" s="768"/>
      <c r="DT114" s="768"/>
      <c r="DU114" s="769"/>
      <c r="DV114" s="815" t="s">
        <v>111</v>
      </c>
      <c r="DW114" s="816"/>
      <c r="DX114" s="816"/>
      <c r="DY114" s="816"/>
      <c r="DZ114" s="817"/>
    </row>
    <row r="115" spans="1:130" s="199" customFormat="1" ht="26.25" customHeight="1">
      <c r="A115" s="909"/>
      <c r="B115" s="910"/>
      <c r="C115" s="738" t="s">
        <v>422</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t="s">
        <v>111</v>
      </c>
      <c r="AB115" s="914"/>
      <c r="AC115" s="914"/>
      <c r="AD115" s="914"/>
      <c r="AE115" s="915"/>
      <c r="AF115" s="916" t="s">
        <v>111</v>
      </c>
      <c r="AG115" s="914"/>
      <c r="AH115" s="914"/>
      <c r="AI115" s="914"/>
      <c r="AJ115" s="915"/>
      <c r="AK115" s="916" t="s">
        <v>111</v>
      </c>
      <c r="AL115" s="914"/>
      <c r="AM115" s="914"/>
      <c r="AN115" s="914"/>
      <c r="AO115" s="915"/>
      <c r="AP115" s="917" t="s">
        <v>111</v>
      </c>
      <c r="AQ115" s="918"/>
      <c r="AR115" s="918"/>
      <c r="AS115" s="918"/>
      <c r="AT115" s="919"/>
      <c r="AU115" s="927"/>
      <c r="AV115" s="928"/>
      <c r="AW115" s="928"/>
      <c r="AX115" s="928"/>
      <c r="AY115" s="928"/>
      <c r="AZ115" s="803" t="s">
        <v>423</v>
      </c>
      <c r="BA115" s="738"/>
      <c r="BB115" s="738"/>
      <c r="BC115" s="738"/>
      <c r="BD115" s="738"/>
      <c r="BE115" s="738"/>
      <c r="BF115" s="738"/>
      <c r="BG115" s="738"/>
      <c r="BH115" s="738"/>
      <c r="BI115" s="738"/>
      <c r="BJ115" s="738"/>
      <c r="BK115" s="738"/>
      <c r="BL115" s="738"/>
      <c r="BM115" s="738"/>
      <c r="BN115" s="738"/>
      <c r="BO115" s="738"/>
      <c r="BP115" s="739"/>
      <c r="BQ115" s="804" t="s">
        <v>111</v>
      </c>
      <c r="BR115" s="805"/>
      <c r="BS115" s="805"/>
      <c r="BT115" s="805"/>
      <c r="BU115" s="805"/>
      <c r="BV115" s="805" t="s">
        <v>111</v>
      </c>
      <c r="BW115" s="805"/>
      <c r="BX115" s="805"/>
      <c r="BY115" s="805"/>
      <c r="BZ115" s="805"/>
      <c r="CA115" s="805" t="s">
        <v>111</v>
      </c>
      <c r="CB115" s="805"/>
      <c r="CC115" s="805"/>
      <c r="CD115" s="805"/>
      <c r="CE115" s="805"/>
      <c r="CF115" s="866" t="s">
        <v>111</v>
      </c>
      <c r="CG115" s="867"/>
      <c r="CH115" s="867"/>
      <c r="CI115" s="867"/>
      <c r="CJ115" s="867"/>
      <c r="CK115" s="922"/>
      <c r="CL115" s="809"/>
      <c r="CM115" s="803" t="s">
        <v>424</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111</v>
      </c>
      <c r="DH115" s="768"/>
      <c r="DI115" s="768"/>
      <c r="DJ115" s="768"/>
      <c r="DK115" s="769"/>
      <c r="DL115" s="770" t="s">
        <v>111</v>
      </c>
      <c r="DM115" s="768"/>
      <c r="DN115" s="768"/>
      <c r="DO115" s="768"/>
      <c r="DP115" s="769"/>
      <c r="DQ115" s="770" t="s">
        <v>111</v>
      </c>
      <c r="DR115" s="768"/>
      <c r="DS115" s="768"/>
      <c r="DT115" s="768"/>
      <c r="DU115" s="769"/>
      <c r="DV115" s="815" t="s">
        <v>111</v>
      </c>
      <c r="DW115" s="816"/>
      <c r="DX115" s="816"/>
      <c r="DY115" s="816"/>
      <c r="DZ115" s="817"/>
    </row>
    <row r="116" spans="1:130" s="199" customFormat="1" ht="26.25" customHeight="1">
      <c r="A116" s="911"/>
      <c r="B116" s="912"/>
      <c r="C116" s="871" t="s">
        <v>425</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111</v>
      </c>
      <c r="AB116" s="768"/>
      <c r="AC116" s="768"/>
      <c r="AD116" s="768"/>
      <c r="AE116" s="769"/>
      <c r="AF116" s="770" t="s">
        <v>111</v>
      </c>
      <c r="AG116" s="768"/>
      <c r="AH116" s="768"/>
      <c r="AI116" s="768"/>
      <c r="AJ116" s="769"/>
      <c r="AK116" s="770" t="s">
        <v>111</v>
      </c>
      <c r="AL116" s="768"/>
      <c r="AM116" s="768"/>
      <c r="AN116" s="768"/>
      <c r="AO116" s="769"/>
      <c r="AP116" s="815" t="s">
        <v>111</v>
      </c>
      <c r="AQ116" s="816"/>
      <c r="AR116" s="816"/>
      <c r="AS116" s="816"/>
      <c r="AT116" s="817"/>
      <c r="AU116" s="927"/>
      <c r="AV116" s="928"/>
      <c r="AW116" s="928"/>
      <c r="AX116" s="928"/>
      <c r="AY116" s="928"/>
      <c r="AZ116" s="854" t="s">
        <v>426</v>
      </c>
      <c r="BA116" s="855"/>
      <c r="BB116" s="855"/>
      <c r="BC116" s="855"/>
      <c r="BD116" s="855"/>
      <c r="BE116" s="855"/>
      <c r="BF116" s="855"/>
      <c r="BG116" s="855"/>
      <c r="BH116" s="855"/>
      <c r="BI116" s="855"/>
      <c r="BJ116" s="855"/>
      <c r="BK116" s="855"/>
      <c r="BL116" s="855"/>
      <c r="BM116" s="855"/>
      <c r="BN116" s="855"/>
      <c r="BO116" s="855"/>
      <c r="BP116" s="856"/>
      <c r="BQ116" s="804" t="s">
        <v>111</v>
      </c>
      <c r="BR116" s="805"/>
      <c r="BS116" s="805"/>
      <c r="BT116" s="805"/>
      <c r="BU116" s="805"/>
      <c r="BV116" s="805" t="s">
        <v>111</v>
      </c>
      <c r="BW116" s="805"/>
      <c r="BX116" s="805"/>
      <c r="BY116" s="805"/>
      <c r="BZ116" s="805"/>
      <c r="CA116" s="805" t="s">
        <v>111</v>
      </c>
      <c r="CB116" s="805"/>
      <c r="CC116" s="805"/>
      <c r="CD116" s="805"/>
      <c r="CE116" s="805"/>
      <c r="CF116" s="866" t="s">
        <v>111</v>
      </c>
      <c r="CG116" s="867"/>
      <c r="CH116" s="867"/>
      <c r="CI116" s="867"/>
      <c r="CJ116" s="867"/>
      <c r="CK116" s="922"/>
      <c r="CL116" s="809"/>
      <c r="CM116" s="812" t="s">
        <v>427</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111</v>
      </c>
      <c r="DH116" s="768"/>
      <c r="DI116" s="768"/>
      <c r="DJ116" s="768"/>
      <c r="DK116" s="769"/>
      <c r="DL116" s="770" t="s">
        <v>111</v>
      </c>
      <c r="DM116" s="768"/>
      <c r="DN116" s="768"/>
      <c r="DO116" s="768"/>
      <c r="DP116" s="769"/>
      <c r="DQ116" s="770" t="s">
        <v>111</v>
      </c>
      <c r="DR116" s="768"/>
      <c r="DS116" s="768"/>
      <c r="DT116" s="768"/>
      <c r="DU116" s="769"/>
      <c r="DV116" s="815" t="s">
        <v>111</v>
      </c>
      <c r="DW116" s="816"/>
      <c r="DX116" s="816"/>
      <c r="DY116" s="816"/>
      <c r="DZ116" s="817"/>
    </row>
    <row r="117" spans="1:130" s="199" customFormat="1" ht="26.25" customHeight="1">
      <c r="A117" s="892" t="s">
        <v>169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428</v>
      </c>
      <c r="Z117" s="894"/>
      <c r="AA117" s="899">
        <v>1981145</v>
      </c>
      <c r="AB117" s="900"/>
      <c r="AC117" s="900"/>
      <c r="AD117" s="900"/>
      <c r="AE117" s="901"/>
      <c r="AF117" s="902">
        <v>2001380</v>
      </c>
      <c r="AG117" s="900"/>
      <c r="AH117" s="900"/>
      <c r="AI117" s="900"/>
      <c r="AJ117" s="901"/>
      <c r="AK117" s="902">
        <v>2081701</v>
      </c>
      <c r="AL117" s="900"/>
      <c r="AM117" s="900"/>
      <c r="AN117" s="900"/>
      <c r="AO117" s="901"/>
      <c r="AP117" s="903"/>
      <c r="AQ117" s="904"/>
      <c r="AR117" s="904"/>
      <c r="AS117" s="904"/>
      <c r="AT117" s="905"/>
      <c r="AU117" s="927"/>
      <c r="AV117" s="928"/>
      <c r="AW117" s="928"/>
      <c r="AX117" s="928"/>
      <c r="AY117" s="928"/>
      <c r="AZ117" s="854" t="s">
        <v>429</v>
      </c>
      <c r="BA117" s="855"/>
      <c r="BB117" s="855"/>
      <c r="BC117" s="855"/>
      <c r="BD117" s="855"/>
      <c r="BE117" s="855"/>
      <c r="BF117" s="855"/>
      <c r="BG117" s="855"/>
      <c r="BH117" s="855"/>
      <c r="BI117" s="855"/>
      <c r="BJ117" s="855"/>
      <c r="BK117" s="855"/>
      <c r="BL117" s="855"/>
      <c r="BM117" s="855"/>
      <c r="BN117" s="855"/>
      <c r="BO117" s="855"/>
      <c r="BP117" s="856"/>
      <c r="BQ117" s="804" t="s">
        <v>111</v>
      </c>
      <c r="BR117" s="805"/>
      <c r="BS117" s="805"/>
      <c r="BT117" s="805"/>
      <c r="BU117" s="805"/>
      <c r="BV117" s="805" t="s">
        <v>111</v>
      </c>
      <c r="BW117" s="805"/>
      <c r="BX117" s="805"/>
      <c r="BY117" s="805"/>
      <c r="BZ117" s="805"/>
      <c r="CA117" s="805" t="s">
        <v>111</v>
      </c>
      <c r="CB117" s="805"/>
      <c r="CC117" s="805"/>
      <c r="CD117" s="805"/>
      <c r="CE117" s="805"/>
      <c r="CF117" s="866" t="s">
        <v>111</v>
      </c>
      <c r="CG117" s="867"/>
      <c r="CH117" s="867"/>
      <c r="CI117" s="867"/>
      <c r="CJ117" s="867"/>
      <c r="CK117" s="922"/>
      <c r="CL117" s="809"/>
      <c r="CM117" s="812" t="s">
        <v>430</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111</v>
      </c>
      <c r="DH117" s="768"/>
      <c r="DI117" s="768"/>
      <c r="DJ117" s="768"/>
      <c r="DK117" s="769"/>
      <c r="DL117" s="770" t="s">
        <v>111</v>
      </c>
      <c r="DM117" s="768"/>
      <c r="DN117" s="768"/>
      <c r="DO117" s="768"/>
      <c r="DP117" s="769"/>
      <c r="DQ117" s="770" t="s">
        <v>111</v>
      </c>
      <c r="DR117" s="768"/>
      <c r="DS117" s="768"/>
      <c r="DT117" s="768"/>
      <c r="DU117" s="769"/>
      <c r="DV117" s="815" t="s">
        <v>111</v>
      </c>
      <c r="DW117" s="816"/>
      <c r="DX117" s="816"/>
      <c r="DY117" s="816"/>
      <c r="DZ117" s="817"/>
    </row>
    <row r="118" spans="1:130" s="199" customFormat="1" ht="26.25" customHeight="1">
      <c r="A118" s="892" t="s">
        <v>404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402</v>
      </c>
      <c r="AB118" s="893"/>
      <c r="AC118" s="893"/>
      <c r="AD118" s="893"/>
      <c r="AE118" s="894"/>
      <c r="AF118" s="895" t="s">
        <v>286</v>
      </c>
      <c r="AG118" s="893"/>
      <c r="AH118" s="893"/>
      <c r="AI118" s="893"/>
      <c r="AJ118" s="894"/>
      <c r="AK118" s="895" t="s">
        <v>285</v>
      </c>
      <c r="AL118" s="893"/>
      <c r="AM118" s="893"/>
      <c r="AN118" s="893"/>
      <c r="AO118" s="894"/>
      <c r="AP118" s="896" t="s">
        <v>403</v>
      </c>
      <c r="AQ118" s="897"/>
      <c r="AR118" s="897"/>
      <c r="AS118" s="897"/>
      <c r="AT118" s="898"/>
      <c r="AU118" s="927"/>
      <c r="AV118" s="928"/>
      <c r="AW118" s="928"/>
      <c r="AX118" s="928"/>
      <c r="AY118" s="928"/>
      <c r="AZ118" s="870" t="s">
        <v>431</v>
      </c>
      <c r="BA118" s="871"/>
      <c r="BB118" s="871"/>
      <c r="BC118" s="871"/>
      <c r="BD118" s="871"/>
      <c r="BE118" s="871"/>
      <c r="BF118" s="871"/>
      <c r="BG118" s="871"/>
      <c r="BH118" s="871"/>
      <c r="BI118" s="871"/>
      <c r="BJ118" s="871"/>
      <c r="BK118" s="871"/>
      <c r="BL118" s="871"/>
      <c r="BM118" s="871"/>
      <c r="BN118" s="871"/>
      <c r="BO118" s="871"/>
      <c r="BP118" s="872"/>
      <c r="BQ118" s="873" t="s">
        <v>111</v>
      </c>
      <c r="BR118" s="836"/>
      <c r="BS118" s="836"/>
      <c r="BT118" s="836"/>
      <c r="BU118" s="836"/>
      <c r="BV118" s="836" t="s">
        <v>111</v>
      </c>
      <c r="BW118" s="836"/>
      <c r="BX118" s="836"/>
      <c r="BY118" s="836"/>
      <c r="BZ118" s="836"/>
      <c r="CA118" s="836" t="s">
        <v>111</v>
      </c>
      <c r="CB118" s="836"/>
      <c r="CC118" s="836"/>
      <c r="CD118" s="836"/>
      <c r="CE118" s="836"/>
      <c r="CF118" s="866" t="s">
        <v>111</v>
      </c>
      <c r="CG118" s="867"/>
      <c r="CH118" s="867"/>
      <c r="CI118" s="867"/>
      <c r="CJ118" s="867"/>
      <c r="CK118" s="922"/>
      <c r="CL118" s="809"/>
      <c r="CM118" s="812" t="s">
        <v>432</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111</v>
      </c>
      <c r="DH118" s="768"/>
      <c r="DI118" s="768"/>
      <c r="DJ118" s="768"/>
      <c r="DK118" s="769"/>
      <c r="DL118" s="770" t="s">
        <v>111</v>
      </c>
      <c r="DM118" s="768"/>
      <c r="DN118" s="768"/>
      <c r="DO118" s="768"/>
      <c r="DP118" s="769"/>
      <c r="DQ118" s="770" t="s">
        <v>111</v>
      </c>
      <c r="DR118" s="768"/>
      <c r="DS118" s="768"/>
      <c r="DT118" s="768"/>
      <c r="DU118" s="769"/>
      <c r="DV118" s="815" t="s">
        <v>111</v>
      </c>
      <c r="DW118" s="816"/>
      <c r="DX118" s="816"/>
      <c r="DY118" s="816"/>
      <c r="DZ118" s="817"/>
    </row>
    <row r="119" spans="1:130" s="199" customFormat="1" ht="26.25" customHeight="1">
      <c r="A119" s="806" t="s">
        <v>407</v>
      </c>
      <c r="B119" s="807"/>
      <c r="C119" s="882" t="s">
        <v>408</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111</v>
      </c>
      <c r="AB119" s="886"/>
      <c r="AC119" s="886"/>
      <c r="AD119" s="886"/>
      <c r="AE119" s="887"/>
      <c r="AF119" s="888" t="s">
        <v>111</v>
      </c>
      <c r="AG119" s="886"/>
      <c r="AH119" s="886"/>
      <c r="AI119" s="886"/>
      <c r="AJ119" s="887"/>
      <c r="AK119" s="888" t="s">
        <v>111</v>
      </c>
      <c r="AL119" s="886"/>
      <c r="AM119" s="886"/>
      <c r="AN119" s="886"/>
      <c r="AO119" s="887"/>
      <c r="AP119" s="889" t="s">
        <v>111</v>
      </c>
      <c r="AQ119" s="890"/>
      <c r="AR119" s="890"/>
      <c r="AS119" s="890"/>
      <c r="AT119" s="891"/>
      <c r="AU119" s="929"/>
      <c r="AV119" s="930"/>
      <c r="AW119" s="930"/>
      <c r="AX119" s="930"/>
      <c r="AY119" s="930"/>
      <c r="AZ119" s="230" t="s">
        <v>169</v>
      </c>
      <c r="BA119" s="230"/>
      <c r="BB119" s="230"/>
      <c r="BC119" s="230"/>
      <c r="BD119" s="230"/>
      <c r="BE119" s="230"/>
      <c r="BF119" s="230"/>
      <c r="BG119" s="230"/>
      <c r="BH119" s="230"/>
      <c r="BI119" s="230"/>
      <c r="BJ119" s="230"/>
      <c r="BK119" s="230"/>
      <c r="BL119" s="230"/>
      <c r="BM119" s="230"/>
      <c r="BN119" s="230"/>
      <c r="BO119" s="868" t="s">
        <v>433</v>
      </c>
      <c r="BP119" s="869"/>
      <c r="BQ119" s="873">
        <v>20904901</v>
      </c>
      <c r="BR119" s="836"/>
      <c r="BS119" s="836"/>
      <c r="BT119" s="836"/>
      <c r="BU119" s="836"/>
      <c r="BV119" s="836">
        <v>22168578</v>
      </c>
      <c r="BW119" s="836"/>
      <c r="BX119" s="836"/>
      <c r="BY119" s="836"/>
      <c r="BZ119" s="836"/>
      <c r="CA119" s="836">
        <v>23486910</v>
      </c>
      <c r="CB119" s="836"/>
      <c r="CC119" s="836"/>
      <c r="CD119" s="836"/>
      <c r="CE119" s="836"/>
      <c r="CF119" s="734"/>
      <c r="CG119" s="735"/>
      <c r="CH119" s="735"/>
      <c r="CI119" s="735"/>
      <c r="CJ119" s="825"/>
      <c r="CK119" s="923"/>
      <c r="CL119" s="811"/>
      <c r="CM119" s="829" t="s">
        <v>434</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111</v>
      </c>
      <c r="DH119" s="751"/>
      <c r="DI119" s="751"/>
      <c r="DJ119" s="751"/>
      <c r="DK119" s="752"/>
      <c r="DL119" s="753" t="s">
        <v>111</v>
      </c>
      <c r="DM119" s="751"/>
      <c r="DN119" s="751"/>
      <c r="DO119" s="751"/>
      <c r="DP119" s="752"/>
      <c r="DQ119" s="753" t="s">
        <v>111</v>
      </c>
      <c r="DR119" s="751"/>
      <c r="DS119" s="751"/>
      <c r="DT119" s="751"/>
      <c r="DU119" s="752"/>
      <c r="DV119" s="839" t="s">
        <v>111</v>
      </c>
      <c r="DW119" s="840"/>
      <c r="DX119" s="840"/>
      <c r="DY119" s="840"/>
      <c r="DZ119" s="841"/>
    </row>
    <row r="120" spans="1:130" s="199" customFormat="1" ht="26.25" customHeight="1">
      <c r="A120" s="808"/>
      <c r="B120" s="809"/>
      <c r="C120" s="812" t="s">
        <v>411</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111</v>
      </c>
      <c r="AB120" s="768"/>
      <c r="AC120" s="768"/>
      <c r="AD120" s="768"/>
      <c r="AE120" s="769"/>
      <c r="AF120" s="770" t="s">
        <v>111</v>
      </c>
      <c r="AG120" s="768"/>
      <c r="AH120" s="768"/>
      <c r="AI120" s="768"/>
      <c r="AJ120" s="769"/>
      <c r="AK120" s="770" t="s">
        <v>111</v>
      </c>
      <c r="AL120" s="768"/>
      <c r="AM120" s="768"/>
      <c r="AN120" s="768"/>
      <c r="AO120" s="769"/>
      <c r="AP120" s="815" t="s">
        <v>111</v>
      </c>
      <c r="AQ120" s="816"/>
      <c r="AR120" s="816"/>
      <c r="AS120" s="816"/>
      <c r="AT120" s="817"/>
      <c r="AU120" s="874" t="s">
        <v>435</v>
      </c>
      <c r="AV120" s="875"/>
      <c r="AW120" s="875"/>
      <c r="AX120" s="875"/>
      <c r="AY120" s="876"/>
      <c r="AZ120" s="851" t="s">
        <v>436</v>
      </c>
      <c r="BA120" s="796"/>
      <c r="BB120" s="796"/>
      <c r="BC120" s="796"/>
      <c r="BD120" s="796"/>
      <c r="BE120" s="796"/>
      <c r="BF120" s="796"/>
      <c r="BG120" s="796"/>
      <c r="BH120" s="796"/>
      <c r="BI120" s="796"/>
      <c r="BJ120" s="796"/>
      <c r="BK120" s="796"/>
      <c r="BL120" s="796"/>
      <c r="BM120" s="796"/>
      <c r="BN120" s="796"/>
      <c r="BO120" s="796"/>
      <c r="BP120" s="797"/>
      <c r="BQ120" s="852">
        <v>2115958</v>
      </c>
      <c r="BR120" s="833"/>
      <c r="BS120" s="833"/>
      <c r="BT120" s="833"/>
      <c r="BU120" s="833"/>
      <c r="BV120" s="833">
        <v>1842474</v>
      </c>
      <c r="BW120" s="833"/>
      <c r="BX120" s="833"/>
      <c r="BY120" s="833"/>
      <c r="BZ120" s="833"/>
      <c r="CA120" s="833">
        <v>2336002</v>
      </c>
      <c r="CB120" s="833"/>
      <c r="CC120" s="833"/>
      <c r="CD120" s="833"/>
      <c r="CE120" s="833"/>
      <c r="CF120" s="857">
        <v>25.9</v>
      </c>
      <c r="CG120" s="858"/>
      <c r="CH120" s="858"/>
      <c r="CI120" s="858"/>
      <c r="CJ120" s="858"/>
      <c r="CK120" s="859" t="s">
        <v>437</v>
      </c>
      <c r="CL120" s="843"/>
      <c r="CM120" s="843"/>
      <c r="CN120" s="843"/>
      <c r="CO120" s="844"/>
      <c r="CP120" s="863" t="s">
        <v>385</v>
      </c>
      <c r="CQ120" s="864"/>
      <c r="CR120" s="864"/>
      <c r="CS120" s="864"/>
      <c r="CT120" s="864"/>
      <c r="CU120" s="864"/>
      <c r="CV120" s="864"/>
      <c r="CW120" s="864"/>
      <c r="CX120" s="864"/>
      <c r="CY120" s="864"/>
      <c r="CZ120" s="864"/>
      <c r="DA120" s="864"/>
      <c r="DB120" s="864"/>
      <c r="DC120" s="864"/>
      <c r="DD120" s="864"/>
      <c r="DE120" s="864"/>
      <c r="DF120" s="865"/>
      <c r="DG120" s="852" t="s">
        <v>111</v>
      </c>
      <c r="DH120" s="833"/>
      <c r="DI120" s="833"/>
      <c r="DJ120" s="833"/>
      <c r="DK120" s="833"/>
      <c r="DL120" s="833">
        <v>3267143</v>
      </c>
      <c r="DM120" s="833"/>
      <c r="DN120" s="833"/>
      <c r="DO120" s="833"/>
      <c r="DP120" s="833"/>
      <c r="DQ120" s="833">
        <v>3450357</v>
      </c>
      <c r="DR120" s="833"/>
      <c r="DS120" s="833"/>
      <c r="DT120" s="833"/>
      <c r="DU120" s="833"/>
      <c r="DV120" s="834">
        <v>38.299999999999997</v>
      </c>
      <c r="DW120" s="834"/>
      <c r="DX120" s="834"/>
      <c r="DY120" s="834"/>
      <c r="DZ120" s="835"/>
    </row>
    <row r="121" spans="1:130" s="199" customFormat="1" ht="26.25" customHeight="1">
      <c r="A121" s="808"/>
      <c r="B121" s="809"/>
      <c r="C121" s="854" t="s">
        <v>438</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111</v>
      </c>
      <c r="AB121" s="768"/>
      <c r="AC121" s="768"/>
      <c r="AD121" s="768"/>
      <c r="AE121" s="769"/>
      <c r="AF121" s="770" t="s">
        <v>111</v>
      </c>
      <c r="AG121" s="768"/>
      <c r="AH121" s="768"/>
      <c r="AI121" s="768"/>
      <c r="AJ121" s="769"/>
      <c r="AK121" s="770" t="s">
        <v>111</v>
      </c>
      <c r="AL121" s="768"/>
      <c r="AM121" s="768"/>
      <c r="AN121" s="768"/>
      <c r="AO121" s="769"/>
      <c r="AP121" s="815" t="s">
        <v>111</v>
      </c>
      <c r="AQ121" s="816"/>
      <c r="AR121" s="816"/>
      <c r="AS121" s="816"/>
      <c r="AT121" s="817"/>
      <c r="AU121" s="877"/>
      <c r="AV121" s="878"/>
      <c r="AW121" s="878"/>
      <c r="AX121" s="878"/>
      <c r="AY121" s="879"/>
      <c r="AZ121" s="803" t="s">
        <v>439</v>
      </c>
      <c r="BA121" s="738"/>
      <c r="BB121" s="738"/>
      <c r="BC121" s="738"/>
      <c r="BD121" s="738"/>
      <c r="BE121" s="738"/>
      <c r="BF121" s="738"/>
      <c r="BG121" s="738"/>
      <c r="BH121" s="738"/>
      <c r="BI121" s="738"/>
      <c r="BJ121" s="738"/>
      <c r="BK121" s="738"/>
      <c r="BL121" s="738"/>
      <c r="BM121" s="738"/>
      <c r="BN121" s="738"/>
      <c r="BO121" s="738"/>
      <c r="BP121" s="739"/>
      <c r="BQ121" s="804">
        <v>3000</v>
      </c>
      <c r="BR121" s="805"/>
      <c r="BS121" s="805"/>
      <c r="BT121" s="805"/>
      <c r="BU121" s="805"/>
      <c r="BV121" s="805" t="s">
        <v>111</v>
      </c>
      <c r="BW121" s="805"/>
      <c r="BX121" s="805"/>
      <c r="BY121" s="805"/>
      <c r="BZ121" s="805"/>
      <c r="CA121" s="805" t="s">
        <v>111</v>
      </c>
      <c r="CB121" s="805"/>
      <c r="CC121" s="805"/>
      <c r="CD121" s="805"/>
      <c r="CE121" s="805"/>
      <c r="CF121" s="866" t="s">
        <v>111</v>
      </c>
      <c r="CG121" s="867"/>
      <c r="CH121" s="867"/>
      <c r="CI121" s="867"/>
      <c r="CJ121" s="867"/>
      <c r="CK121" s="860"/>
      <c r="CL121" s="846"/>
      <c r="CM121" s="846"/>
      <c r="CN121" s="846"/>
      <c r="CO121" s="847"/>
      <c r="CP121" s="826" t="s">
        <v>386</v>
      </c>
      <c r="CQ121" s="827"/>
      <c r="CR121" s="827"/>
      <c r="CS121" s="827"/>
      <c r="CT121" s="827"/>
      <c r="CU121" s="827"/>
      <c r="CV121" s="827"/>
      <c r="CW121" s="827"/>
      <c r="CX121" s="827"/>
      <c r="CY121" s="827"/>
      <c r="CZ121" s="827"/>
      <c r="DA121" s="827"/>
      <c r="DB121" s="827"/>
      <c r="DC121" s="827"/>
      <c r="DD121" s="827"/>
      <c r="DE121" s="827"/>
      <c r="DF121" s="828"/>
      <c r="DG121" s="804">
        <v>195580</v>
      </c>
      <c r="DH121" s="805"/>
      <c r="DI121" s="805"/>
      <c r="DJ121" s="805"/>
      <c r="DK121" s="805"/>
      <c r="DL121" s="805">
        <v>312235</v>
      </c>
      <c r="DM121" s="805"/>
      <c r="DN121" s="805"/>
      <c r="DO121" s="805"/>
      <c r="DP121" s="805"/>
      <c r="DQ121" s="805">
        <v>433730</v>
      </c>
      <c r="DR121" s="805"/>
      <c r="DS121" s="805"/>
      <c r="DT121" s="805"/>
      <c r="DU121" s="805"/>
      <c r="DV121" s="782">
        <v>4.8</v>
      </c>
      <c r="DW121" s="782"/>
      <c r="DX121" s="782"/>
      <c r="DY121" s="782"/>
      <c r="DZ121" s="783"/>
    </row>
    <row r="122" spans="1:130" s="199" customFormat="1" ht="26.25" customHeight="1">
      <c r="A122" s="808"/>
      <c r="B122" s="809"/>
      <c r="C122" s="812" t="s">
        <v>421</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111</v>
      </c>
      <c r="AB122" s="768"/>
      <c r="AC122" s="768"/>
      <c r="AD122" s="768"/>
      <c r="AE122" s="769"/>
      <c r="AF122" s="770" t="s">
        <v>111</v>
      </c>
      <c r="AG122" s="768"/>
      <c r="AH122" s="768"/>
      <c r="AI122" s="768"/>
      <c r="AJ122" s="769"/>
      <c r="AK122" s="770" t="s">
        <v>111</v>
      </c>
      <c r="AL122" s="768"/>
      <c r="AM122" s="768"/>
      <c r="AN122" s="768"/>
      <c r="AO122" s="769"/>
      <c r="AP122" s="815" t="s">
        <v>111</v>
      </c>
      <c r="AQ122" s="816"/>
      <c r="AR122" s="816"/>
      <c r="AS122" s="816"/>
      <c r="AT122" s="817"/>
      <c r="AU122" s="877"/>
      <c r="AV122" s="878"/>
      <c r="AW122" s="878"/>
      <c r="AX122" s="878"/>
      <c r="AY122" s="879"/>
      <c r="AZ122" s="870" t="s">
        <v>440</v>
      </c>
      <c r="BA122" s="871"/>
      <c r="BB122" s="871"/>
      <c r="BC122" s="871"/>
      <c r="BD122" s="871"/>
      <c r="BE122" s="871"/>
      <c r="BF122" s="871"/>
      <c r="BG122" s="871"/>
      <c r="BH122" s="871"/>
      <c r="BI122" s="871"/>
      <c r="BJ122" s="871"/>
      <c r="BK122" s="871"/>
      <c r="BL122" s="871"/>
      <c r="BM122" s="871"/>
      <c r="BN122" s="871"/>
      <c r="BO122" s="871"/>
      <c r="BP122" s="872"/>
      <c r="BQ122" s="873">
        <v>14173908</v>
      </c>
      <c r="BR122" s="836"/>
      <c r="BS122" s="836"/>
      <c r="BT122" s="836"/>
      <c r="BU122" s="836"/>
      <c r="BV122" s="836">
        <v>14918823</v>
      </c>
      <c r="BW122" s="836"/>
      <c r="BX122" s="836"/>
      <c r="BY122" s="836"/>
      <c r="BZ122" s="836"/>
      <c r="CA122" s="836">
        <v>14672238</v>
      </c>
      <c r="CB122" s="836"/>
      <c r="CC122" s="836"/>
      <c r="CD122" s="836"/>
      <c r="CE122" s="836"/>
      <c r="CF122" s="837">
        <v>162.69999999999999</v>
      </c>
      <c r="CG122" s="838"/>
      <c r="CH122" s="838"/>
      <c r="CI122" s="838"/>
      <c r="CJ122" s="838"/>
      <c r="CK122" s="860"/>
      <c r="CL122" s="846"/>
      <c r="CM122" s="846"/>
      <c r="CN122" s="846"/>
      <c r="CO122" s="847"/>
      <c r="CP122" s="826" t="s">
        <v>383</v>
      </c>
      <c r="CQ122" s="827"/>
      <c r="CR122" s="827"/>
      <c r="CS122" s="827"/>
      <c r="CT122" s="827"/>
      <c r="CU122" s="827"/>
      <c r="CV122" s="827"/>
      <c r="CW122" s="827"/>
      <c r="CX122" s="827"/>
      <c r="CY122" s="827"/>
      <c r="CZ122" s="827"/>
      <c r="DA122" s="827"/>
      <c r="DB122" s="827"/>
      <c r="DC122" s="827"/>
      <c r="DD122" s="827"/>
      <c r="DE122" s="827"/>
      <c r="DF122" s="828"/>
      <c r="DG122" s="804">
        <v>331684</v>
      </c>
      <c r="DH122" s="805"/>
      <c r="DI122" s="805"/>
      <c r="DJ122" s="805"/>
      <c r="DK122" s="805"/>
      <c r="DL122" s="805">
        <v>266313</v>
      </c>
      <c r="DM122" s="805"/>
      <c r="DN122" s="805"/>
      <c r="DO122" s="805"/>
      <c r="DP122" s="805"/>
      <c r="DQ122" s="805">
        <v>203967</v>
      </c>
      <c r="DR122" s="805"/>
      <c r="DS122" s="805"/>
      <c r="DT122" s="805"/>
      <c r="DU122" s="805"/>
      <c r="DV122" s="782">
        <v>2.2999999999999998</v>
      </c>
      <c r="DW122" s="782"/>
      <c r="DX122" s="782"/>
      <c r="DY122" s="782"/>
      <c r="DZ122" s="783"/>
    </row>
    <row r="123" spans="1:130" s="199" customFormat="1" ht="26.25" customHeight="1">
      <c r="A123" s="808"/>
      <c r="B123" s="809"/>
      <c r="C123" s="812" t="s">
        <v>427</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111</v>
      </c>
      <c r="AB123" s="768"/>
      <c r="AC123" s="768"/>
      <c r="AD123" s="768"/>
      <c r="AE123" s="769"/>
      <c r="AF123" s="770" t="s">
        <v>111</v>
      </c>
      <c r="AG123" s="768"/>
      <c r="AH123" s="768"/>
      <c r="AI123" s="768"/>
      <c r="AJ123" s="769"/>
      <c r="AK123" s="770" t="s">
        <v>111</v>
      </c>
      <c r="AL123" s="768"/>
      <c r="AM123" s="768"/>
      <c r="AN123" s="768"/>
      <c r="AO123" s="769"/>
      <c r="AP123" s="815" t="s">
        <v>111</v>
      </c>
      <c r="AQ123" s="816"/>
      <c r="AR123" s="816"/>
      <c r="AS123" s="816"/>
      <c r="AT123" s="817"/>
      <c r="AU123" s="880"/>
      <c r="AV123" s="881"/>
      <c r="AW123" s="881"/>
      <c r="AX123" s="881"/>
      <c r="AY123" s="881"/>
      <c r="AZ123" s="230" t="s">
        <v>169</v>
      </c>
      <c r="BA123" s="230"/>
      <c r="BB123" s="230"/>
      <c r="BC123" s="230"/>
      <c r="BD123" s="230"/>
      <c r="BE123" s="230"/>
      <c r="BF123" s="230"/>
      <c r="BG123" s="230"/>
      <c r="BH123" s="230"/>
      <c r="BI123" s="230"/>
      <c r="BJ123" s="230"/>
      <c r="BK123" s="230"/>
      <c r="BL123" s="230"/>
      <c r="BM123" s="230"/>
      <c r="BN123" s="230"/>
      <c r="BO123" s="868" t="s">
        <v>441</v>
      </c>
      <c r="BP123" s="869"/>
      <c r="BQ123" s="823">
        <v>16292866</v>
      </c>
      <c r="BR123" s="824"/>
      <c r="BS123" s="824"/>
      <c r="BT123" s="824"/>
      <c r="BU123" s="824"/>
      <c r="BV123" s="824">
        <v>16761297</v>
      </c>
      <c r="BW123" s="824"/>
      <c r="BX123" s="824"/>
      <c r="BY123" s="824"/>
      <c r="BZ123" s="824"/>
      <c r="CA123" s="824">
        <v>17008240</v>
      </c>
      <c r="CB123" s="824"/>
      <c r="CC123" s="824"/>
      <c r="CD123" s="824"/>
      <c r="CE123" s="824"/>
      <c r="CF123" s="734"/>
      <c r="CG123" s="735"/>
      <c r="CH123" s="735"/>
      <c r="CI123" s="735"/>
      <c r="CJ123" s="825"/>
      <c r="CK123" s="860"/>
      <c r="CL123" s="846"/>
      <c r="CM123" s="846"/>
      <c r="CN123" s="846"/>
      <c r="CO123" s="847"/>
      <c r="CP123" s="826" t="s">
        <v>382</v>
      </c>
      <c r="CQ123" s="827"/>
      <c r="CR123" s="827"/>
      <c r="CS123" s="827"/>
      <c r="CT123" s="827"/>
      <c r="CU123" s="827"/>
      <c r="CV123" s="827"/>
      <c r="CW123" s="827"/>
      <c r="CX123" s="827"/>
      <c r="CY123" s="827"/>
      <c r="CZ123" s="827"/>
      <c r="DA123" s="827"/>
      <c r="DB123" s="827"/>
      <c r="DC123" s="827"/>
      <c r="DD123" s="827"/>
      <c r="DE123" s="827"/>
      <c r="DF123" s="828"/>
      <c r="DG123" s="767" t="s">
        <v>111</v>
      </c>
      <c r="DH123" s="768"/>
      <c r="DI123" s="768"/>
      <c r="DJ123" s="768"/>
      <c r="DK123" s="769"/>
      <c r="DL123" s="770" t="s">
        <v>111</v>
      </c>
      <c r="DM123" s="768"/>
      <c r="DN123" s="768"/>
      <c r="DO123" s="768"/>
      <c r="DP123" s="769"/>
      <c r="DQ123" s="770" t="s">
        <v>111</v>
      </c>
      <c r="DR123" s="768"/>
      <c r="DS123" s="768"/>
      <c r="DT123" s="768"/>
      <c r="DU123" s="769"/>
      <c r="DV123" s="815" t="s">
        <v>111</v>
      </c>
      <c r="DW123" s="816"/>
      <c r="DX123" s="816"/>
      <c r="DY123" s="816"/>
      <c r="DZ123" s="817"/>
    </row>
    <row r="124" spans="1:130" s="199" customFormat="1" ht="26.25" customHeight="1" thickBot="1">
      <c r="A124" s="808"/>
      <c r="B124" s="809"/>
      <c r="C124" s="812" t="s">
        <v>430</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111</v>
      </c>
      <c r="AB124" s="768"/>
      <c r="AC124" s="768"/>
      <c r="AD124" s="768"/>
      <c r="AE124" s="769"/>
      <c r="AF124" s="770" t="s">
        <v>111</v>
      </c>
      <c r="AG124" s="768"/>
      <c r="AH124" s="768"/>
      <c r="AI124" s="768"/>
      <c r="AJ124" s="769"/>
      <c r="AK124" s="770" t="s">
        <v>111</v>
      </c>
      <c r="AL124" s="768"/>
      <c r="AM124" s="768"/>
      <c r="AN124" s="768"/>
      <c r="AO124" s="769"/>
      <c r="AP124" s="815" t="s">
        <v>111</v>
      </c>
      <c r="AQ124" s="816"/>
      <c r="AR124" s="816"/>
      <c r="AS124" s="816"/>
      <c r="AT124" s="817"/>
      <c r="AU124" s="818" t="s">
        <v>442</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52.7</v>
      </c>
      <c r="BR124" s="822"/>
      <c r="BS124" s="822"/>
      <c r="BT124" s="822"/>
      <c r="BU124" s="822"/>
      <c r="BV124" s="822">
        <v>60</v>
      </c>
      <c r="BW124" s="822"/>
      <c r="BX124" s="822"/>
      <c r="BY124" s="822"/>
      <c r="BZ124" s="822"/>
      <c r="CA124" s="822">
        <v>71.8</v>
      </c>
      <c r="CB124" s="822"/>
      <c r="CC124" s="822"/>
      <c r="CD124" s="822"/>
      <c r="CE124" s="822"/>
      <c r="CF124" s="712"/>
      <c r="CG124" s="713"/>
      <c r="CH124" s="713"/>
      <c r="CI124" s="713"/>
      <c r="CJ124" s="853"/>
      <c r="CK124" s="861"/>
      <c r="CL124" s="861"/>
      <c r="CM124" s="861"/>
      <c r="CN124" s="861"/>
      <c r="CO124" s="862"/>
      <c r="CP124" s="826" t="s">
        <v>443</v>
      </c>
      <c r="CQ124" s="827"/>
      <c r="CR124" s="827"/>
      <c r="CS124" s="827"/>
      <c r="CT124" s="827"/>
      <c r="CU124" s="827"/>
      <c r="CV124" s="827"/>
      <c r="CW124" s="827"/>
      <c r="CX124" s="827"/>
      <c r="CY124" s="827"/>
      <c r="CZ124" s="827"/>
      <c r="DA124" s="827"/>
      <c r="DB124" s="827"/>
      <c r="DC124" s="827"/>
      <c r="DD124" s="827"/>
      <c r="DE124" s="827"/>
      <c r="DF124" s="828"/>
      <c r="DG124" s="750">
        <v>2739409</v>
      </c>
      <c r="DH124" s="751"/>
      <c r="DI124" s="751"/>
      <c r="DJ124" s="751"/>
      <c r="DK124" s="752"/>
      <c r="DL124" s="753" t="s">
        <v>111</v>
      </c>
      <c r="DM124" s="751"/>
      <c r="DN124" s="751"/>
      <c r="DO124" s="751"/>
      <c r="DP124" s="752"/>
      <c r="DQ124" s="753" t="s">
        <v>111</v>
      </c>
      <c r="DR124" s="751"/>
      <c r="DS124" s="751"/>
      <c r="DT124" s="751"/>
      <c r="DU124" s="752"/>
      <c r="DV124" s="839" t="s">
        <v>111</v>
      </c>
      <c r="DW124" s="840"/>
      <c r="DX124" s="840"/>
      <c r="DY124" s="840"/>
      <c r="DZ124" s="841"/>
    </row>
    <row r="125" spans="1:130" s="199" customFormat="1" ht="26.25" customHeight="1">
      <c r="A125" s="808"/>
      <c r="B125" s="809"/>
      <c r="C125" s="812" t="s">
        <v>432</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111</v>
      </c>
      <c r="AB125" s="768"/>
      <c r="AC125" s="768"/>
      <c r="AD125" s="768"/>
      <c r="AE125" s="769"/>
      <c r="AF125" s="770" t="s">
        <v>111</v>
      </c>
      <c r="AG125" s="768"/>
      <c r="AH125" s="768"/>
      <c r="AI125" s="768"/>
      <c r="AJ125" s="769"/>
      <c r="AK125" s="770" t="s">
        <v>111</v>
      </c>
      <c r="AL125" s="768"/>
      <c r="AM125" s="768"/>
      <c r="AN125" s="768"/>
      <c r="AO125" s="769"/>
      <c r="AP125" s="815" t="s">
        <v>111</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444</v>
      </c>
      <c r="CL125" s="843"/>
      <c r="CM125" s="843"/>
      <c r="CN125" s="843"/>
      <c r="CO125" s="844"/>
      <c r="CP125" s="851" t="s">
        <v>445</v>
      </c>
      <c r="CQ125" s="796"/>
      <c r="CR125" s="796"/>
      <c r="CS125" s="796"/>
      <c r="CT125" s="796"/>
      <c r="CU125" s="796"/>
      <c r="CV125" s="796"/>
      <c r="CW125" s="796"/>
      <c r="CX125" s="796"/>
      <c r="CY125" s="796"/>
      <c r="CZ125" s="796"/>
      <c r="DA125" s="796"/>
      <c r="DB125" s="796"/>
      <c r="DC125" s="796"/>
      <c r="DD125" s="796"/>
      <c r="DE125" s="796"/>
      <c r="DF125" s="797"/>
      <c r="DG125" s="852" t="s">
        <v>111</v>
      </c>
      <c r="DH125" s="833"/>
      <c r="DI125" s="833"/>
      <c r="DJ125" s="833"/>
      <c r="DK125" s="833"/>
      <c r="DL125" s="833" t="s">
        <v>111</v>
      </c>
      <c r="DM125" s="833"/>
      <c r="DN125" s="833"/>
      <c r="DO125" s="833"/>
      <c r="DP125" s="833"/>
      <c r="DQ125" s="833" t="s">
        <v>111</v>
      </c>
      <c r="DR125" s="833"/>
      <c r="DS125" s="833"/>
      <c r="DT125" s="833"/>
      <c r="DU125" s="833"/>
      <c r="DV125" s="834" t="s">
        <v>111</v>
      </c>
      <c r="DW125" s="834"/>
      <c r="DX125" s="834"/>
      <c r="DY125" s="834"/>
      <c r="DZ125" s="835"/>
    </row>
    <row r="126" spans="1:130" s="199" customFormat="1" ht="26.25" customHeight="1" thickBot="1">
      <c r="A126" s="808"/>
      <c r="B126" s="809"/>
      <c r="C126" s="812" t="s">
        <v>434</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111</v>
      </c>
      <c r="AB126" s="768"/>
      <c r="AC126" s="768"/>
      <c r="AD126" s="768"/>
      <c r="AE126" s="769"/>
      <c r="AF126" s="770" t="s">
        <v>111</v>
      </c>
      <c r="AG126" s="768"/>
      <c r="AH126" s="768"/>
      <c r="AI126" s="768"/>
      <c r="AJ126" s="769"/>
      <c r="AK126" s="770" t="s">
        <v>111</v>
      </c>
      <c r="AL126" s="768"/>
      <c r="AM126" s="768"/>
      <c r="AN126" s="768"/>
      <c r="AO126" s="769"/>
      <c r="AP126" s="815" t="s">
        <v>111</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446</v>
      </c>
      <c r="CQ126" s="738"/>
      <c r="CR126" s="738"/>
      <c r="CS126" s="738"/>
      <c r="CT126" s="738"/>
      <c r="CU126" s="738"/>
      <c r="CV126" s="738"/>
      <c r="CW126" s="738"/>
      <c r="CX126" s="738"/>
      <c r="CY126" s="738"/>
      <c r="CZ126" s="738"/>
      <c r="DA126" s="738"/>
      <c r="DB126" s="738"/>
      <c r="DC126" s="738"/>
      <c r="DD126" s="738"/>
      <c r="DE126" s="738"/>
      <c r="DF126" s="739"/>
      <c r="DG126" s="804" t="s">
        <v>111</v>
      </c>
      <c r="DH126" s="805"/>
      <c r="DI126" s="805"/>
      <c r="DJ126" s="805"/>
      <c r="DK126" s="805"/>
      <c r="DL126" s="805" t="s">
        <v>111</v>
      </c>
      <c r="DM126" s="805"/>
      <c r="DN126" s="805"/>
      <c r="DO126" s="805"/>
      <c r="DP126" s="805"/>
      <c r="DQ126" s="805" t="s">
        <v>111</v>
      </c>
      <c r="DR126" s="805"/>
      <c r="DS126" s="805"/>
      <c r="DT126" s="805"/>
      <c r="DU126" s="805"/>
      <c r="DV126" s="782" t="s">
        <v>111</v>
      </c>
      <c r="DW126" s="782"/>
      <c r="DX126" s="782"/>
      <c r="DY126" s="782"/>
      <c r="DZ126" s="783"/>
    </row>
    <row r="127" spans="1:130" s="199" customFormat="1" ht="26.25" customHeight="1">
      <c r="A127" s="810"/>
      <c r="B127" s="811"/>
      <c r="C127" s="829" t="s">
        <v>447</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111</v>
      </c>
      <c r="AB127" s="768"/>
      <c r="AC127" s="768"/>
      <c r="AD127" s="768"/>
      <c r="AE127" s="769"/>
      <c r="AF127" s="770" t="s">
        <v>111</v>
      </c>
      <c r="AG127" s="768"/>
      <c r="AH127" s="768"/>
      <c r="AI127" s="768"/>
      <c r="AJ127" s="769"/>
      <c r="AK127" s="770" t="s">
        <v>111</v>
      </c>
      <c r="AL127" s="768"/>
      <c r="AM127" s="768"/>
      <c r="AN127" s="768"/>
      <c r="AO127" s="769"/>
      <c r="AP127" s="815" t="s">
        <v>111</v>
      </c>
      <c r="AQ127" s="816"/>
      <c r="AR127" s="816"/>
      <c r="AS127" s="816"/>
      <c r="AT127" s="817"/>
      <c r="AU127" s="235"/>
      <c r="AV127" s="235"/>
      <c r="AW127" s="235"/>
      <c r="AX127" s="832" t="s">
        <v>448</v>
      </c>
      <c r="AY127" s="800"/>
      <c r="AZ127" s="800"/>
      <c r="BA127" s="800"/>
      <c r="BB127" s="800"/>
      <c r="BC127" s="800"/>
      <c r="BD127" s="800"/>
      <c r="BE127" s="801"/>
      <c r="BF127" s="799" t="s">
        <v>449</v>
      </c>
      <c r="BG127" s="800"/>
      <c r="BH127" s="800"/>
      <c r="BI127" s="800"/>
      <c r="BJ127" s="800"/>
      <c r="BK127" s="800"/>
      <c r="BL127" s="801"/>
      <c r="BM127" s="799" t="s">
        <v>450</v>
      </c>
      <c r="BN127" s="800"/>
      <c r="BO127" s="800"/>
      <c r="BP127" s="800"/>
      <c r="BQ127" s="800"/>
      <c r="BR127" s="800"/>
      <c r="BS127" s="801"/>
      <c r="BT127" s="799" t="s">
        <v>451</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452</v>
      </c>
      <c r="CQ127" s="738"/>
      <c r="CR127" s="738"/>
      <c r="CS127" s="738"/>
      <c r="CT127" s="738"/>
      <c r="CU127" s="738"/>
      <c r="CV127" s="738"/>
      <c r="CW127" s="738"/>
      <c r="CX127" s="738"/>
      <c r="CY127" s="738"/>
      <c r="CZ127" s="738"/>
      <c r="DA127" s="738"/>
      <c r="DB127" s="738"/>
      <c r="DC127" s="738"/>
      <c r="DD127" s="738"/>
      <c r="DE127" s="738"/>
      <c r="DF127" s="739"/>
      <c r="DG127" s="804" t="s">
        <v>111</v>
      </c>
      <c r="DH127" s="805"/>
      <c r="DI127" s="805"/>
      <c r="DJ127" s="805"/>
      <c r="DK127" s="805"/>
      <c r="DL127" s="805" t="s">
        <v>111</v>
      </c>
      <c r="DM127" s="805"/>
      <c r="DN127" s="805"/>
      <c r="DO127" s="805"/>
      <c r="DP127" s="805"/>
      <c r="DQ127" s="805" t="s">
        <v>111</v>
      </c>
      <c r="DR127" s="805"/>
      <c r="DS127" s="805"/>
      <c r="DT127" s="805"/>
      <c r="DU127" s="805"/>
      <c r="DV127" s="782" t="s">
        <v>111</v>
      </c>
      <c r="DW127" s="782"/>
      <c r="DX127" s="782"/>
      <c r="DY127" s="782"/>
      <c r="DZ127" s="783"/>
    </row>
    <row r="128" spans="1:130" s="199" customFormat="1" ht="26.25" customHeight="1" thickBot="1">
      <c r="A128" s="784" t="s">
        <v>453</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454</v>
      </c>
      <c r="X128" s="786"/>
      <c r="Y128" s="786"/>
      <c r="Z128" s="787"/>
      <c r="AA128" s="788">
        <v>6000</v>
      </c>
      <c r="AB128" s="789"/>
      <c r="AC128" s="789"/>
      <c r="AD128" s="789"/>
      <c r="AE128" s="790"/>
      <c r="AF128" s="791">
        <v>3000</v>
      </c>
      <c r="AG128" s="789"/>
      <c r="AH128" s="789"/>
      <c r="AI128" s="789"/>
      <c r="AJ128" s="790"/>
      <c r="AK128" s="791" t="s">
        <v>111</v>
      </c>
      <c r="AL128" s="789"/>
      <c r="AM128" s="789"/>
      <c r="AN128" s="789"/>
      <c r="AO128" s="790"/>
      <c r="AP128" s="792"/>
      <c r="AQ128" s="793"/>
      <c r="AR128" s="793"/>
      <c r="AS128" s="793"/>
      <c r="AT128" s="794"/>
      <c r="AU128" s="235"/>
      <c r="AV128" s="235"/>
      <c r="AW128" s="235"/>
      <c r="AX128" s="795" t="s">
        <v>455</v>
      </c>
      <c r="AY128" s="796"/>
      <c r="AZ128" s="796"/>
      <c r="BA128" s="796"/>
      <c r="BB128" s="796"/>
      <c r="BC128" s="796"/>
      <c r="BD128" s="796"/>
      <c r="BE128" s="797"/>
      <c r="BF128" s="774" t="s">
        <v>111</v>
      </c>
      <c r="BG128" s="775"/>
      <c r="BH128" s="775"/>
      <c r="BI128" s="775"/>
      <c r="BJ128" s="775"/>
      <c r="BK128" s="775"/>
      <c r="BL128" s="798"/>
      <c r="BM128" s="774">
        <v>13.28</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456</v>
      </c>
      <c r="CQ128" s="716"/>
      <c r="CR128" s="716"/>
      <c r="CS128" s="716"/>
      <c r="CT128" s="716"/>
      <c r="CU128" s="716"/>
      <c r="CV128" s="716"/>
      <c r="CW128" s="716"/>
      <c r="CX128" s="716"/>
      <c r="CY128" s="716"/>
      <c r="CZ128" s="716"/>
      <c r="DA128" s="716"/>
      <c r="DB128" s="716"/>
      <c r="DC128" s="716"/>
      <c r="DD128" s="716"/>
      <c r="DE128" s="716"/>
      <c r="DF128" s="717"/>
      <c r="DG128" s="778" t="s">
        <v>111</v>
      </c>
      <c r="DH128" s="779"/>
      <c r="DI128" s="779"/>
      <c r="DJ128" s="779"/>
      <c r="DK128" s="779"/>
      <c r="DL128" s="779" t="s">
        <v>111</v>
      </c>
      <c r="DM128" s="779"/>
      <c r="DN128" s="779"/>
      <c r="DO128" s="779"/>
      <c r="DP128" s="779"/>
      <c r="DQ128" s="779" t="s">
        <v>111</v>
      </c>
      <c r="DR128" s="779"/>
      <c r="DS128" s="779"/>
      <c r="DT128" s="779"/>
      <c r="DU128" s="779"/>
      <c r="DV128" s="780" t="s">
        <v>111</v>
      </c>
      <c r="DW128" s="780"/>
      <c r="DX128" s="780"/>
      <c r="DY128" s="780"/>
      <c r="DZ128" s="781"/>
    </row>
    <row r="129" spans="1:131" s="199" customFormat="1" ht="26.25" customHeight="1">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457</v>
      </c>
      <c r="X129" s="765"/>
      <c r="Y129" s="765"/>
      <c r="Z129" s="766"/>
      <c r="AA129" s="767">
        <v>10140452</v>
      </c>
      <c r="AB129" s="768"/>
      <c r="AC129" s="768"/>
      <c r="AD129" s="768"/>
      <c r="AE129" s="769"/>
      <c r="AF129" s="770">
        <v>10327823</v>
      </c>
      <c r="AG129" s="768"/>
      <c r="AH129" s="768"/>
      <c r="AI129" s="768"/>
      <c r="AJ129" s="769"/>
      <c r="AK129" s="770">
        <v>10331858</v>
      </c>
      <c r="AL129" s="768"/>
      <c r="AM129" s="768"/>
      <c r="AN129" s="768"/>
      <c r="AO129" s="769"/>
      <c r="AP129" s="771"/>
      <c r="AQ129" s="772"/>
      <c r="AR129" s="772"/>
      <c r="AS129" s="772"/>
      <c r="AT129" s="773"/>
      <c r="AU129" s="237"/>
      <c r="AV129" s="237"/>
      <c r="AW129" s="237"/>
      <c r="AX129" s="737" t="s">
        <v>458</v>
      </c>
      <c r="AY129" s="738"/>
      <c r="AZ129" s="738"/>
      <c r="BA129" s="738"/>
      <c r="BB129" s="738"/>
      <c r="BC129" s="738"/>
      <c r="BD129" s="738"/>
      <c r="BE129" s="739"/>
      <c r="BF129" s="757" t="s">
        <v>111</v>
      </c>
      <c r="BG129" s="758"/>
      <c r="BH129" s="758"/>
      <c r="BI129" s="758"/>
      <c r="BJ129" s="758"/>
      <c r="BK129" s="758"/>
      <c r="BL129" s="759"/>
      <c r="BM129" s="757">
        <v>18.28</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459</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460</v>
      </c>
      <c r="X130" s="765"/>
      <c r="Y130" s="765"/>
      <c r="Z130" s="766"/>
      <c r="AA130" s="767">
        <v>1390037</v>
      </c>
      <c r="AB130" s="768"/>
      <c r="AC130" s="768"/>
      <c r="AD130" s="768"/>
      <c r="AE130" s="769"/>
      <c r="AF130" s="770">
        <v>1324253</v>
      </c>
      <c r="AG130" s="768"/>
      <c r="AH130" s="768"/>
      <c r="AI130" s="768"/>
      <c r="AJ130" s="769"/>
      <c r="AK130" s="770">
        <v>1313526</v>
      </c>
      <c r="AL130" s="768"/>
      <c r="AM130" s="768"/>
      <c r="AN130" s="768"/>
      <c r="AO130" s="769"/>
      <c r="AP130" s="771"/>
      <c r="AQ130" s="772"/>
      <c r="AR130" s="772"/>
      <c r="AS130" s="772"/>
      <c r="AT130" s="773"/>
      <c r="AU130" s="237"/>
      <c r="AV130" s="237"/>
      <c r="AW130" s="237"/>
      <c r="AX130" s="737" t="s">
        <v>461</v>
      </c>
      <c r="AY130" s="738"/>
      <c r="AZ130" s="738"/>
      <c r="BA130" s="738"/>
      <c r="BB130" s="738"/>
      <c r="BC130" s="738"/>
      <c r="BD130" s="738"/>
      <c r="BE130" s="739"/>
      <c r="BF130" s="740">
        <v>7.5</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462</v>
      </c>
      <c r="X131" s="748"/>
      <c r="Y131" s="748"/>
      <c r="Z131" s="749"/>
      <c r="AA131" s="750">
        <v>8750415</v>
      </c>
      <c r="AB131" s="751"/>
      <c r="AC131" s="751"/>
      <c r="AD131" s="751"/>
      <c r="AE131" s="752"/>
      <c r="AF131" s="753">
        <v>9003570</v>
      </c>
      <c r="AG131" s="751"/>
      <c r="AH131" s="751"/>
      <c r="AI131" s="751"/>
      <c r="AJ131" s="752"/>
      <c r="AK131" s="753">
        <v>9018332</v>
      </c>
      <c r="AL131" s="751"/>
      <c r="AM131" s="751"/>
      <c r="AN131" s="751"/>
      <c r="AO131" s="752"/>
      <c r="AP131" s="754"/>
      <c r="AQ131" s="755"/>
      <c r="AR131" s="755"/>
      <c r="AS131" s="755"/>
      <c r="AT131" s="756"/>
      <c r="AU131" s="237"/>
      <c r="AV131" s="237"/>
      <c r="AW131" s="237"/>
      <c r="AX131" s="715" t="s">
        <v>463</v>
      </c>
      <c r="AY131" s="716"/>
      <c r="AZ131" s="716"/>
      <c r="BA131" s="716"/>
      <c r="BB131" s="716"/>
      <c r="BC131" s="716"/>
      <c r="BD131" s="716"/>
      <c r="BE131" s="717"/>
      <c r="BF131" s="718">
        <v>71.8</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464</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465</v>
      </c>
      <c r="W132" s="728"/>
      <c r="X132" s="728"/>
      <c r="Y132" s="728"/>
      <c r="Z132" s="729"/>
      <c r="AA132" s="730">
        <v>6.6866314339999997</v>
      </c>
      <c r="AB132" s="731"/>
      <c r="AC132" s="731"/>
      <c r="AD132" s="731"/>
      <c r="AE132" s="732"/>
      <c r="AF132" s="733">
        <v>7.4873300260000004</v>
      </c>
      <c r="AG132" s="731"/>
      <c r="AH132" s="731"/>
      <c r="AI132" s="731"/>
      <c r="AJ132" s="732"/>
      <c r="AK132" s="733">
        <v>8.517927705</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466</v>
      </c>
      <c r="W133" s="707"/>
      <c r="X133" s="707"/>
      <c r="Y133" s="707"/>
      <c r="Z133" s="708"/>
      <c r="AA133" s="709">
        <v>6.4</v>
      </c>
      <c r="AB133" s="710"/>
      <c r="AC133" s="710"/>
      <c r="AD133" s="710"/>
      <c r="AE133" s="711"/>
      <c r="AF133" s="709">
        <v>6.9</v>
      </c>
      <c r="AG133" s="710"/>
      <c r="AH133" s="710"/>
      <c r="AI133" s="710"/>
      <c r="AJ133" s="711"/>
      <c r="AK133" s="709">
        <v>7.5</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0" zoomScaleSheetLayoutView="8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22" t="s">
        <v>469</v>
      </c>
      <c r="L7" s="256"/>
      <c r="M7" s="257" t="s">
        <v>470</v>
      </c>
      <c r="N7" s="258"/>
    </row>
    <row r="8" spans="1:16">
      <c r="A8" s="250"/>
      <c r="B8" s="246"/>
      <c r="C8" s="246"/>
      <c r="D8" s="246"/>
      <c r="E8" s="246"/>
      <c r="F8" s="246"/>
      <c r="G8" s="259"/>
      <c r="H8" s="260"/>
      <c r="I8" s="260"/>
      <c r="J8" s="261"/>
      <c r="K8" s="1123"/>
      <c r="L8" s="262" t="s">
        <v>471</v>
      </c>
      <c r="M8" s="263" t="s">
        <v>472</v>
      </c>
      <c r="N8" s="264" t="s">
        <v>473</v>
      </c>
    </row>
    <row r="9" spans="1:16">
      <c r="A9" s="250"/>
      <c r="B9" s="246"/>
      <c r="C9" s="246"/>
      <c r="D9" s="246"/>
      <c r="E9" s="246"/>
      <c r="F9" s="246"/>
      <c r="G9" s="1136" t="s">
        <v>474</v>
      </c>
      <c r="H9" s="1137"/>
      <c r="I9" s="1137"/>
      <c r="J9" s="1138"/>
      <c r="K9" s="265">
        <v>2312158</v>
      </c>
      <c r="L9" s="266">
        <v>41852</v>
      </c>
      <c r="M9" s="267">
        <v>57713</v>
      </c>
      <c r="N9" s="268">
        <v>-27.5</v>
      </c>
    </row>
    <row r="10" spans="1:16">
      <c r="A10" s="250"/>
      <c r="B10" s="246"/>
      <c r="C10" s="246"/>
      <c r="D10" s="246"/>
      <c r="E10" s="246"/>
      <c r="F10" s="246"/>
      <c r="G10" s="1136" t="s">
        <v>475</v>
      </c>
      <c r="H10" s="1137"/>
      <c r="I10" s="1137"/>
      <c r="J10" s="1138"/>
      <c r="K10" s="269">
        <v>32121</v>
      </c>
      <c r="L10" s="270">
        <v>581</v>
      </c>
      <c r="M10" s="271">
        <v>3737</v>
      </c>
      <c r="N10" s="272">
        <v>-84.5</v>
      </c>
    </row>
    <row r="11" spans="1:16" ht="13.5" customHeight="1">
      <c r="A11" s="250"/>
      <c r="B11" s="246"/>
      <c r="C11" s="246"/>
      <c r="D11" s="246"/>
      <c r="E11" s="246"/>
      <c r="F11" s="246"/>
      <c r="G11" s="1136" t="s">
        <v>476</v>
      </c>
      <c r="H11" s="1137"/>
      <c r="I11" s="1137"/>
      <c r="J11" s="1138"/>
      <c r="K11" s="269">
        <v>459936</v>
      </c>
      <c r="L11" s="270">
        <v>8325</v>
      </c>
      <c r="M11" s="271">
        <v>6346</v>
      </c>
      <c r="N11" s="272">
        <v>31.2</v>
      </c>
    </row>
    <row r="12" spans="1:16" ht="13.5" customHeight="1">
      <c r="A12" s="250"/>
      <c r="B12" s="246"/>
      <c r="C12" s="246"/>
      <c r="D12" s="246"/>
      <c r="E12" s="246"/>
      <c r="F12" s="246"/>
      <c r="G12" s="1136" t="s">
        <v>477</v>
      </c>
      <c r="H12" s="1137"/>
      <c r="I12" s="1137"/>
      <c r="J12" s="1138"/>
      <c r="K12" s="269" t="s">
        <v>478</v>
      </c>
      <c r="L12" s="270" t="s">
        <v>478</v>
      </c>
      <c r="M12" s="271">
        <v>800</v>
      </c>
      <c r="N12" s="272" t="s">
        <v>478</v>
      </c>
    </row>
    <row r="13" spans="1:16" ht="13.5" customHeight="1">
      <c r="A13" s="250"/>
      <c r="B13" s="246"/>
      <c r="C13" s="246"/>
      <c r="D13" s="246"/>
      <c r="E13" s="246"/>
      <c r="F13" s="246"/>
      <c r="G13" s="1136" t="s">
        <v>479</v>
      </c>
      <c r="H13" s="1137"/>
      <c r="I13" s="1137"/>
      <c r="J13" s="1138"/>
      <c r="K13" s="269" t="s">
        <v>478</v>
      </c>
      <c r="L13" s="270" t="s">
        <v>478</v>
      </c>
      <c r="M13" s="271">
        <v>1</v>
      </c>
      <c r="N13" s="272" t="s">
        <v>478</v>
      </c>
    </row>
    <row r="14" spans="1:16" ht="13.5" customHeight="1">
      <c r="A14" s="250"/>
      <c r="B14" s="246"/>
      <c r="C14" s="246"/>
      <c r="D14" s="246"/>
      <c r="E14" s="246"/>
      <c r="F14" s="246"/>
      <c r="G14" s="1136" t="s">
        <v>480</v>
      </c>
      <c r="H14" s="1137"/>
      <c r="I14" s="1137"/>
      <c r="J14" s="1138"/>
      <c r="K14" s="269">
        <v>128983</v>
      </c>
      <c r="L14" s="270">
        <v>2335</v>
      </c>
      <c r="M14" s="271">
        <v>2571</v>
      </c>
      <c r="N14" s="272">
        <v>-9.1999999999999993</v>
      </c>
    </row>
    <row r="15" spans="1:16" ht="13.5" customHeight="1">
      <c r="A15" s="250"/>
      <c r="B15" s="246"/>
      <c r="C15" s="246"/>
      <c r="D15" s="246"/>
      <c r="E15" s="246"/>
      <c r="F15" s="246"/>
      <c r="G15" s="1136" t="s">
        <v>481</v>
      </c>
      <c r="H15" s="1137"/>
      <c r="I15" s="1137"/>
      <c r="J15" s="1138"/>
      <c r="K15" s="269">
        <v>84345</v>
      </c>
      <c r="L15" s="270">
        <v>1527</v>
      </c>
      <c r="M15" s="271">
        <v>1342</v>
      </c>
      <c r="N15" s="272">
        <v>13.8</v>
      </c>
    </row>
    <row r="16" spans="1:16">
      <c r="A16" s="250"/>
      <c r="B16" s="246"/>
      <c r="C16" s="246"/>
      <c r="D16" s="246"/>
      <c r="E16" s="246"/>
      <c r="F16" s="246"/>
      <c r="G16" s="1139" t="s">
        <v>482</v>
      </c>
      <c r="H16" s="1140"/>
      <c r="I16" s="1140"/>
      <c r="J16" s="1141"/>
      <c r="K16" s="270">
        <v>-158732</v>
      </c>
      <c r="L16" s="270">
        <v>-2873</v>
      </c>
      <c r="M16" s="271">
        <v>-4975</v>
      </c>
      <c r="N16" s="272">
        <v>-42.3</v>
      </c>
    </row>
    <row r="17" spans="1:16">
      <c r="A17" s="250"/>
      <c r="B17" s="246"/>
      <c r="C17" s="246"/>
      <c r="D17" s="246"/>
      <c r="E17" s="246"/>
      <c r="F17" s="246"/>
      <c r="G17" s="1139" t="s">
        <v>169</v>
      </c>
      <c r="H17" s="1140"/>
      <c r="I17" s="1140"/>
      <c r="J17" s="1141"/>
      <c r="K17" s="270">
        <v>2858811</v>
      </c>
      <c r="L17" s="270">
        <v>51747</v>
      </c>
      <c r="M17" s="271">
        <v>67535</v>
      </c>
      <c r="N17" s="272">
        <v>-23.4</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33" t="s">
        <v>487</v>
      </c>
      <c r="H21" s="1134"/>
      <c r="I21" s="1134"/>
      <c r="J21" s="1135"/>
      <c r="K21" s="282">
        <v>4.74</v>
      </c>
      <c r="L21" s="283">
        <v>6.24</v>
      </c>
      <c r="M21" s="284">
        <v>-1.5</v>
      </c>
      <c r="N21" s="251"/>
      <c r="O21" s="285"/>
      <c r="P21" s="281"/>
    </row>
    <row r="22" spans="1:16" s="286" customFormat="1">
      <c r="A22" s="281"/>
      <c r="B22" s="251"/>
      <c r="C22" s="251"/>
      <c r="D22" s="251"/>
      <c r="E22" s="251"/>
      <c r="F22" s="251"/>
      <c r="G22" s="1133" t="s">
        <v>488</v>
      </c>
      <c r="H22" s="1134"/>
      <c r="I22" s="1134"/>
      <c r="J22" s="1135"/>
      <c r="K22" s="287">
        <v>97.3</v>
      </c>
      <c r="L22" s="288">
        <v>98.7</v>
      </c>
      <c r="M22" s="289">
        <v>-1.4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22" t="s">
        <v>469</v>
      </c>
      <c r="L30" s="256"/>
      <c r="M30" s="257" t="s">
        <v>470</v>
      </c>
      <c r="N30" s="258"/>
    </row>
    <row r="31" spans="1:16">
      <c r="A31" s="250"/>
      <c r="B31" s="246"/>
      <c r="C31" s="246"/>
      <c r="D31" s="246"/>
      <c r="E31" s="246"/>
      <c r="F31" s="246"/>
      <c r="G31" s="259"/>
      <c r="H31" s="260"/>
      <c r="I31" s="260"/>
      <c r="J31" s="261"/>
      <c r="K31" s="1123"/>
      <c r="L31" s="262" t="s">
        <v>471</v>
      </c>
      <c r="M31" s="263" t="s">
        <v>472</v>
      </c>
      <c r="N31" s="264" t="s">
        <v>473</v>
      </c>
    </row>
    <row r="32" spans="1:16" ht="27" customHeight="1">
      <c r="A32" s="250"/>
      <c r="B32" s="246"/>
      <c r="C32" s="246"/>
      <c r="D32" s="246"/>
      <c r="E32" s="246"/>
      <c r="F32" s="246"/>
      <c r="G32" s="1124" t="s">
        <v>492</v>
      </c>
      <c r="H32" s="1125"/>
      <c r="I32" s="1125"/>
      <c r="J32" s="1126"/>
      <c r="K32" s="296">
        <v>1343541</v>
      </c>
      <c r="L32" s="296">
        <v>24319</v>
      </c>
      <c r="M32" s="297">
        <v>35267</v>
      </c>
      <c r="N32" s="298">
        <v>-31</v>
      </c>
    </row>
    <row r="33" spans="1:16" ht="13.5" customHeight="1">
      <c r="A33" s="250"/>
      <c r="B33" s="246"/>
      <c r="C33" s="246"/>
      <c r="D33" s="246"/>
      <c r="E33" s="246"/>
      <c r="F33" s="246"/>
      <c r="G33" s="1124" t="s">
        <v>493</v>
      </c>
      <c r="H33" s="1125"/>
      <c r="I33" s="1125"/>
      <c r="J33" s="1126"/>
      <c r="K33" s="296" t="s">
        <v>478</v>
      </c>
      <c r="L33" s="296" t="s">
        <v>478</v>
      </c>
      <c r="M33" s="297">
        <v>1</v>
      </c>
      <c r="N33" s="298" t="s">
        <v>478</v>
      </c>
    </row>
    <row r="34" spans="1:16" ht="27" customHeight="1">
      <c r="A34" s="250"/>
      <c r="B34" s="246"/>
      <c r="C34" s="246"/>
      <c r="D34" s="246"/>
      <c r="E34" s="246"/>
      <c r="F34" s="246"/>
      <c r="G34" s="1124" t="s">
        <v>494</v>
      </c>
      <c r="H34" s="1125"/>
      <c r="I34" s="1125"/>
      <c r="J34" s="1126"/>
      <c r="K34" s="296" t="s">
        <v>478</v>
      </c>
      <c r="L34" s="296" t="s">
        <v>478</v>
      </c>
      <c r="M34" s="297">
        <v>49</v>
      </c>
      <c r="N34" s="298" t="s">
        <v>478</v>
      </c>
    </row>
    <row r="35" spans="1:16" ht="27" customHeight="1">
      <c r="A35" s="250"/>
      <c r="B35" s="246"/>
      <c r="C35" s="246"/>
      <c r="D35" s="246"/>
      <c r="E35" s="246"/>
      <c r="F35" s="246"/>
      <c r="G35" s="1124" t="s">
        <v>495</v>
      </c>
      <c r="H35" s="1125"/>
      <c r="I35" s="1125"/>
      <c r="J35" s="1126"/>
      <c r="K35" s="296">
        <v>334825</v>
      </c>
      <c r="L35" s="296">
        <v>6061</v>
      </c>
      <c r="M35" s="297">
        <v>9709</v>
      </c>
      <c r="N35" s="298">
        <v>-37.6</v>
      </c>
    </row>
    <row r="36" spans="1:16" ht="27" customHeight="1">
      <c r="A36" s="250"/>
      <c r="B36" s="246"/>
      <c r="C36" s="246"/>
      <c r="D36" s="246"/>
      <c r="E36" s="246"/>
      <c r="F36" s="246"/>
      <c r="G36" s="1124" t="s">
        <v>496</v>
      </c>
      <c r="H36" s="1125"/>
      <c r="I36" s="1125"/>
      <c r="J36" s="1126"/>
      <c r="K36" s="296">
        <v>403335</v>
      </c>
      <c r="L36" s="296">
        <v>7301</v>
      </c>
      <c r="M36" s="297">
        <v>2367</v>
      </c>
      <c r="N36" s="298">
        <v>208.4</v>
      </c>
    </row>
    <row r="37" spans="1:16" ht="13.5" customHeight="1">
      <c r="A37" s="250"/>
      <c r="B37" s="246"/>
      <c r="C37" s="246"/>
      <c r="D37" s="246"/>
      <c r="E37" s="246"/>
      <c r="F37" s="246"/>
      <c r="G37" s="1124" t="s">
        <v>497</v>
      </c>
      <c r="H37" s="1125"/>
      <c r="I37" s="1125"/>
      <c r="J37" s="1126"/>
      <c r="K37" s="296" t="s">
        <v>478</v>
      </c>
      <c r="L37" s="296" t="s">
        <v>478</v>
      </c>
      <c r="M37" s="297">
        <v>1205</v>
      </c>
      <c r="N37" s="298" t="s">
        <v>478</v>
      </c>
    </row>
    <row r="38" spans="1:16" ht="27" customHeight="1">
      <c r="A38" s="250"/>
      <c r="B38" s="246"/>
      <c r="C38" s="246"/>
      <c r="D38" s="246"/>
      <c r="E38" s="246"/>
      <c r="F38" s="246"/>
      <c r="G38" s="1127" t="s">
        <v>498</v>
      </c>
      <c r="H38" s="1128"/>
      <c r="I38" s="1128"/>
      <c r="J38" s="1129"/>
      <c r="K38" s="299" t="s">
        <v>478</v>
      </c>
      <c r="L38" s="299" t="s">
        <v>478</v>
      </c>
      <c r="M38" s="300">
        <v>3</v>
      </c>
      <c r="N38" s="301" t="s">
        <v>478</v>
      </c>
      <c r="O38" s="295"/>
    </row>
    <row r="39" spans="1:16">
      <c r="A39" s="250"/>
      <c r="B39" s="246"/>
      <c r="C39" s="246"/>
      <c r="D39" s="246"/>
      <c r="E39" s="246"/>
      <c r="F39" s="246"/>
      <c r="G39" s="1127" t="s">
        <v>499</v>
      </c>
      <c r="H39" s="1128"/>
      <c r="I39" s="1128"/>
      <c r="J39" s="1129"/>
      <c r="K39" s="302" t="s">
        <v>478</v>
      </c>
      <c r="L39" s="302" t="s">
        <v>478</v>
      </c>
      <c r="M39" s="303">
        <v>-6690</v>
      </c>
      <c r="N39" s="304" t="s">
        <v>478</v>
      </c>
      <c r="O39" s="295"/>
    </row>
    <row r="40" spans="1:16" ht="27" customHeight="1">
      <c r="A40" s="250"/>
      <c r="B40" s="246"/>
      <c r="C40" s="246"/>
      <c r="D40" s="246"/>
      <c r="E40" s="246"/>
      <c r="F40" s="246"/>
      <c r="G40" s="1124" t="s">
        <v>500</v>
      </c>
      <c r="H40" s="1125"/>
      <c r="I40" s="1125"/>
      <c r="J40" s="1126"/>
      <c r="K40" s="302">
        <v>-1313526</v>
      </c>
      <c r="L40" s="302">
        <v>-23776</v>
      </c>
      <c r="M40" s="303">
        <v>-29386</v>
      </c>
      <c r="N40" s="304">
        <v>-19.100000000000001</v>
      </c>
      <c r="O40" s="295"/>
    </row>
    <row r="41" spans="1:16">
      <c r="A41" s="250"/>
      <c r="B41" s="246"/>
      <c r="C41" s="246"/>
      <c r="D41" s="246"/>
      <c r="E41" s="246"/>
      <c r="F41" s="246"/>
      <c r="G41" s="1130" t="s">
        <v>280</v>
      </c>
      <c r="H41" s="1131"/>
      <c r="I41" s="1131"/>
      <c r="J41" s="1132"/>
      <c r="K41" s="296">
        <v>768175</v>
      </c>
      <c r="L41" s="302">
        <v>13905</v>
      </c>
      <c r="M41" s="303">
        <v>12524</v>
      </c>
      <c r="N41" s="304">
        <v>11</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17" t="s">
        <v>469</v>
      </c>
      <c r="J49" s="1119" t="s">
        <v>504</v>
      </c>
      <c r="K49" s="1120"/>
      <c r="L49" s="1120"/>
      <c r="M49" s="1120"/>
      <c r="N49" s="1121"/>
    </row>
    <row r="50" spans="1:14">
      <c r="A50" s="250"/>
      <c r="B50" s="246"/>
      <c r="C50" s="246"/>
      <c r="D50" s="246"/>
      <c r="E50" s="246"/>
      <c r="F50" s="246"/>
      <c r="G50" s="314"/>
      <c r="H50" s="315"/>
      <c r="I50" s="1118"/>
      <c r="J50" s="316" t="s">
        <v>505</v>
      </c>
      <c r="K50" s="317" t="s">
        <v>506</v>
      </c>
      <c r="L50" s="318" t="s">
        <v>507</v>
      </c>
      <c r="M50" s="319" t="s">
        <v>508</v>
      </c>
      <c r="N50" s="320" t="s">
        <v>509</v>
      </c>
    </row>
    <row r="51" spans="1:14">
      <c r="A51" s="250"/>
      <c r="B51" s="246"/>
      <c r="C51" s="246"/>
      <c r="D51" s="246"/>
      <c r="E51" s="246"/>
      <c r="F51" s="246"/>
      <c r="G51" s="312" t="s">
        <v>510</v>
      </c>
      <c r="H51" s="313"/>
      <c r="I51" s="321">
        <v>1647005</v>
      </c>
      <c r="J51" s="322">
        <v>30104</v>
      </c>
      <c r="K51" s="323">
        <v>-5.8</v>
      </c>
      <c r="L51" s="324">
        <v>46819</v>
      </c>
      <c r="M51" s="325">
        <v>9.3000000000000007</v>
      </c>
      <c r="N51" s="326">
        <v>-15.1</v>
      </c>
    </row>
    <row r="52" spans="1:14">
      <c r="A52" s="250"/>
      <c r="B52" s="246"/>
      <c r="C52" s="246"/>
      <c r="D52" s="246"/>
      <c r="E52" s="246"/>
      <c r="F52" s="246"/>
      <c r="G52" s="327"/>
      <c r="H52" s="328" t="s">
        <v>511</v>
      </c>
      <c r="I52" s="329">
        <v>727374</v>
      </c>
      <c r="J52" s="330">
        <v>13295</v>
      </c>
      <c r="K52" s="331">
        <v>-45.6</v>
      </c>
      <c r="L52" s="332">
        <v>24121</v>
      </c>
      <c r="M52" s="333">
        <v>9.5</v>
      </c>
      <c r="N52" s="334">
        <v>-55.1</v>
      </c>
    </row>
    <row r="53" spans="1:14">
      <c r="A53" s="250"/>
      <c r="B53" s="246"/>
      <c r="C53" s="246"/>
      <c r="D53" s="246"/>
      <c r="E53" s="246"/>
      <c r="F53" s="246"/>
      <c r="G53" s="312" t="s">
        <v>512</v>
      </c>
      <c r="H53" s="313"/>
      <c r="I53" s="321">
        <v>3019546</v>
      </c>
      <c r="J53" s="322">
        <v>54799</v>
      </c>
      <c r="K53" s="323">
        <v>82</v>
      </c>
      <c r="L53" s="324">
        <v>63956</v>
      </c>
      <c r="M53" s="325">
        <v>36.6</v>
      </c>
      <c r="N53" s="326">
        <v>45.4</v>
      </c>
    </row>
    <row r="54" spans="1:14">
      <c r="A54" s="250"/>
      <c r="B54" s="246"/>
      <c r="C54" s="246"/>
      <c r="D54" s="246"/>
      <c r="E54" s="246"/>
      <c r="F54" s="246"/>
      <c r="G54" s="327"/>
      <c r="H54" s="328" t="s">
        <v>511</v>
      </c>
      <c r="I54" s="329">
        <v>1446654</v>
      </c>
      <c r="J54" s="330">
        <v>26254</v>
      </c>
      <c r="K54" s="331">
        <v>97.5</v>
      </c>
      <c r="L54" s="332">
        <v>29239</v>
      </c>
      <c r="M54" s="333">
        <v>21.2</v>
      </c>
      <c r="N54" s="334">
        <v>76.3</v>
      </c>
    </row>
    <row r="55" spans="1:14">
      <c r="A55" s="250"/>
      <c r="B55" s="246"/>
      <c r="C55" s="246"/>
      <c r="D55" s="246"/>
      <c r="E55" s="246"/>
      <c r="F55" s="246"/>
      <c r="G55" s="312" t="s">
        <v>513</v>
      </c>
      <c r="H55" s="313"/>
      <c r="I55" s="321">
        <v>2457681</v>
      </c>
      <c r="J55" s="322">
        <v>44541</v>
      </c>
      <c r="K55" s="323">
        <v>-18.7</v>
      </c>
      <c r="L55" s="324">
        <v>66255</v>
      </c>
      <c r="M55" s="325">
        <v>3.6</v>
      </c>
      <c r="N55" s="326">
        <v>-22.3</v>
      </c>
    </row>
    <row r="56" spans="1:14">
      <c r="A56" s="250"/>
      <c r="B56" s="246"/>
      <c r="C56" s="246"/>
      <c r="D56" s="246"/>
      <c r="E56" s="246"/>
      <c r="F56" s="246"/>
      <c r="G56" s="327"/>
      <c r="H56" s="328" t="s">
        <v>511</v>
      </c>
      <c r="I56" s="329">
        <v>1247159</v>
      </c>
      <c r="J56" s="330">
        <v>22602</v>
      </c>
      <c r="K56" s="331">
        <v>-13.9</v>
      </c>
      <c r="L56" s="332">
        <v>31822</v>
      </c>
      <c r="M56" s="333">
        <v>8.8000000000000007</v>
      </c>
      <c r="N56" s="334">
        <v>-22.7</v>
      </c>
    </row>
    <row r="57" spans="1:14">
      <c r="A57" s="250"/>
      <c r="B57" s="246"/>
      <c r="C57" s="246"/>
      <c r="D57" s="246"/>
      <c r="E57" s="246"/>
      <c r="F57" s="246"/>
      <c r="G57" s="312" t="s">
        <v>514</v>
      </c>
      <c r="H57" s="313"/>
      <c r="I57" s="321">
        <v>2854382</v>
      </c>
      <c r="J57" s="322">
        <v>51751</v>
      </c>
      <c r="K57" s="323">
        <v>16.2</v>
      </c>
      <c r="L57" s="324">
        <v>47278</v>
      </c>
      <c r="M57" s="325">
        <v>-28.6</v>
      </c>
      <c r="N57" s="326">
        <v>44.8</v>
      </c>
    </row>
    <row r="58" spans="1:14">
      <c r="A58" s="250"/>
      <c r="B58" s="246"/>
      <c r="C58" s="246"/>
      <c r="D58" s="246"/>
      <c r="E58" s="246"/>
      <c r="F58" s="246"/>
      <c r="G58" s="327"/>
      <c r="H58" s="328" t="s">
        <v>511</v>
      </c>
      <c r="I58" s="329">
        <v>814694</v>
      </c>
      <c r="J58" s="330">
        <v>14771</v>
      </c>
      <c r="K58" s="331">
        <v>-34.6</v>
      </c>
      <c r="L58" s="332">
        <v>24096</v>
      </c>
      <c r="M58" s="333">
        <v>-24.3</v>
      </c>
      <c r="N58" s="334">
        <v>-10.3</v>
      </c>
    </row>
    <row r="59" spans="1:14">
      <c r="A59" s="250"/>
      <c r="B59" s="246"/>
      <c r="C59" s="246"/>
      <c r="D59" s="246"/>
      <c r="E59" s="246"/>
      <c r="F59" s="246"/>
      <c r="G59" s="312" t="s">
        <v>515</v>
      </c>
      <c r="H59" s="313"/>
      <c r="I59" s="321">
        <v>4142854</v>
      </c>
      <c r="J59" s="322">
        <v>74989</v>
      </c>
      <c r="K59" s="323">
        <v>44.9</v>
      </c>
      <c r="L59" s="324">
        <v>44504</v>
      </c>
      <c r="M59" s="325">
        <v>-5.9</v>
      </c>
      <c r="N59" s="326">
        <v>50.8</v>
      </c>
    </row>
    <row r="60" spans="1:14">
      <c r="A60" s="250"/>
      <c r="B60" s="246"/>
      <c r="C60" s="246"/>
      <c r="D60" s="246"/>
      <c r="E60" s="246"/>
      <c r="F60" s="246"/>
      <c r="G60" s="327"/>
      <c r="H60" s="328" t="s">
        <v>511</v>
      </c>
      <c r="I60" s="335">
        <v>1070802</v>
      </c>
      <c r="J60" s="330">
        <v>19382</v>
      </c>
      <c r="K60" s="331">
        <v>31.2</v>
      </c>
      <c r="L60" s="332">
        <v>25876</v>
      </c>
      <c r="M60" s="333">
        <v>7.4</v>
      </c>
      <c r="N60" s="334">
        <v>23.8</v>
      </c>
    </row>
    <row r="61" spans="1:14">
      <c r="A61" s="250"/>
      <c r="B61" s="246"/>
      <c r="C61" s="246"/>
      <c r="D61" s="246"/>
      <c r="E61" s="246"/>
      <c r="F61" s="246"/>
      <c r="G61" s="312" t="s">
        <v>516</v>
      </c>
      <c r="H61" s="336"/>
      <c r="I61" s="337">
        <v>2824294</v>
      </c>
      <c r="J61" s="338">
        <v>51237</v>
      </c>
      <c r="K61" s="339">
        <v>23.7</v>
      </c>
      <c r="L61" s="340">
        <v>53762</v>
      </c>
      <c r="M61" s="341">
        <v>3</v>
      </c>
      <c r="N61" s="326">
        <v>20.7</v>
      </c>
    </row>
    <row r="62" spans="1:14">
      <c r="A62" s="250"/>
      <c r="B62" s="246"/>
      <c r="C62" s="246"/>
      <c r="D62" s="246"/>
      <c r="E62" s="246"/>
      <c r="F62" s="246"/>
      <c r="G62" s="327"/>
      <c r="H62" s="328" t="s">
        <v>511</v>
      </c>
      <c r="I62" s="329">
        <v>1061337</v>
      </c>
      <c r="J62" s="330">
        <v>19261</v>
      </c>
      <c r="K62" s="331">
        <v>6.9</v>
      </c>
      <c r="L62" s="332">
        <v>27031</v>
      </c>
      <c r="M62" s="333">
        <v>4.5</v>
      </c>
      <c r="N62" s="334">
        <v>2.4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7"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42" t="s">
        <v>3</v>
      </c>
      <c r="D47" s="1142"/>
      <c r="E47" s="1143"/>
      <c r="F47" s="11">
        <v>15.61</v>
      </c>
      <c r="G47" s="12">
        <v>13.94</v>
      </c>
      <c r="H47" s="12">
        <v>11.27</v>
      </c>
      <c r="I47" s="12">
        <v>11.16</v>
      </c>
      <c r="J47" s="13">
        <v>11.99</v>
      </c>
    </row>
    <row r="48" spans="2:10" ht="57.75" customHeight="1">
      <c r="B48" s="14"/>
      <c r="C48" s="1144" t="s">
        <v>4</v>
      </c>
      <c r="D48" s="1144"/>
      <c r="E48" s="1145"/>
      <c r="F48" s="15">
        <v>3.59</v>
      </c>
      <c r="G48" s="16">
        <v>3.63</v>
      </c>
      <c r="H48" s="16">
        <v>3.88</v>
      </c>
      <c r="I48" s="16">
        <v>3.33</v>
      </c>
      <c r="J48" s="17">
        <v>2.95</v>
      </c>
    </row>
    <row r="49" spans="2:10" ht="57.75" customHeight="1" thickBot="1">
      <c r="B49" s="18"/>
      <c r="C49" s="1146" t="s">
        <v>5</v>
      </c>
      <c r="D49" s="1146"/>
      <c r="E49" s="1147"/>
      <c r="F49" s="19">
        <v>4</v>
      </c>
      <c r="G49" s="20" t="s">
        <v>523</v>
      </c>
      <c r="H49" s="20" t="s">
        <v>524</v>
      </c>
      <c r="I49" s="20" t="s">
        <v>525</v>
      </c>
      <c r="J49" s="21">
        <v>0.45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さ 斉藤  明徳</cp:lastModifiedBy>
  <cp:lastPrinted>2018-02-23T04:29:46Z</cp:lastPrinted>
  <dcterms:created xsi:type="dcterms:W3CDTF">2018-01-24T03:37:44Z</dcterms:created>
  <dcterms:modified xsi:type="dcterms:W3CDTF">2018-03-09T04:32:03Z</dcterms:modified>
</cp:coreProperties>
</file>