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7(令和5年度決算分)\03 財政状況資料集作成（2回目）\05 公表\02 1回目＋2回目\"/>
    </mc:Choice>
  </mc:AlternateContent>
  <bookViews>
    <workbookView xWindow="0" yWindow="0" windowWidth="21384" windowHeight="7968"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<sst xmlns="http://schemas.openxmlformats.org/spreadsheetml/2006/main" count="1138" uniqueCount="571">
  <si>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</si>
  <si>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</si>
  <si>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</si>
  <si>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</si>
  <si>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</si>
  <si>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</si>
  <si>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</si>
  <si>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</si>
  <si>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</si>
  <si>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</si>
  <si>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</si>
  <si>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</si>
  <si>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</si>
  <si>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</si>
  <si>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</si>
  <si>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</si>
  <si>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</si>
  <si>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</si>
  <si>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</si>
  <si>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</si>
  <si>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</si>
  <si>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</si>
  <si>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</si>
  <si>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</si>
  <si>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</si>
  <si>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</si>
  <si>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</si>
  <si>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</si>
  <si>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</si>
  <si>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</si>
  <si>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</si>
  <si>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</si>
  <si>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</si>
  <si>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</si>
  <si>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</si>
  <si>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</si>
  <si>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</si>
  <si>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</si>
  <si>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</si>
  <si>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</si>
  <si>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</si>
  <si>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</si>
  <si>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</si>
  <si>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</si>
  <si>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</si>
  <si>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</si>
  <si>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</si>
  <si>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</si>
  <si>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</si>
  <si>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</si>
  <si>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</si>
  <si>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</si>
  <si>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</si>
  <si>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</si>
  <si>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</si>
  <si>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</si>
  <si>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</si>
  <si>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</si>
  <si>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</si>
  <si>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</si>
  <si>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</si>
  <si>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</si>
  <si>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</si>
  <si>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</si>
  <si>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</si>
  <si>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</si>
  <si>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</si>
  <si>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</si>
  <si>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</si>
  <si>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</si>
  <si>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</si>
  <si>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</si>
  <si>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</si>
  <si>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</si>
  <si>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</si>
  <si>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</si>
  <si>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</si>
  <si>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</si>
  <si>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</si>
  <si>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</si>
  <si>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</si>
  <si>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</si>
  <si>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</si>
  <si>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</si>
  <si>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</si>
  <si>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</si>
  <si>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</si>
  <si>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</si>
  <si>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</si>
  <si>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</si>
  <si>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</si>
  <si>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</si>
  <si>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</si>
  <si>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</si>
  <si>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</si>
  <si>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</si>
  <si>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</si>
  <si>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</si>
  <si>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</si>
  <si>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</si>
  <si>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</si>
  <si>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</si>
  <si>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</si>
  <si>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</si>
  <si>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</si>
  <si>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</si>
  <si>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</si>
  <si>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</si>
  <si>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</si>
  <si>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</si>
  <si>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</si>
  <si>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</si>
  <si>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</si>
  <si>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</si>
  <si>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</si>
  <si>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</si>
  <si>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</si>
  <si>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</si>
  <si>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</si>
  <si>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</si>
  <si>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</si>
  <si>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</si>
  <si>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</si>
  <si>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</si>
  <si>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</si>
  <si>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</si>
  <si>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</si>
  <si>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</si>
  <si>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</si>
  <si>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</si>
  <si>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</si>
  <si>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</si>
  <si>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</si>
  <si>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</si>
  <si>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</si>
  <si>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</si>
  <si>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</si>
  <si>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</si>
  <si>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</si>
  <si>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</si>
  <si>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</si>
  <si>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</si>
  <si>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</si>
  <si>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</si>
  <si>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</si>
  <si>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</si>
  <si>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</si>
  <si>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</si>
  <si>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</si>
  <si>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</si>
  <si>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</si>
  <si>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</si>
  <si>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</si>
  <si>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</si>
  <si>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</si>
  <si>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</si>
  <si>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</si>
  <si>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</si>
  <si>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</si>
  <si>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</si>
  <si>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</si>
  <si>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</si>
  <si>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</si>
  <si>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</si>
  <si>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</si>
  <si>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</si>
  <si>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</si>
  <si>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</si>
  <si>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</si>
  <si>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</si>
  <si>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</si>
  <si>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</si>
  <si>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</si>
  <si>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</si>
  <si>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</si>
  <si>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</si>
  <si>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</si>
  <si>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</si>
  <si>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</si>
  <si>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</si>
  <si>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</si>
  <si>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</si>
  <si>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</si>
  <si>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</si>
  <si>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</si>
  <si>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</si>
  <si>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</si>
  <si>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</si>
  <si>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</si>
  <si>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</si>
  <si>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</si>
  <si>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</si>
  <si>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</si>
  <si>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</si>
  <si>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</si>
  <si>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</si>
  <si>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</si>
  <si>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</si>
  <si>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</si>
  <si>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</si>
  <si>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</si>
  <si>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</si>
  <si>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</si>
  <si>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岩手県滝沢市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</si>
  <si>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</si>
  <si>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</si>
  <si>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</si>
  <si>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</si>
  <si>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</si>
  <si>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</si>
  <si>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</si>
  <si>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</si>
  <si>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</si>
  <si>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</si>
  <si>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</si>
  <si>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</si>
  <si>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</si>
  <si>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</si>
  <si>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</si>
  <si>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</si>
  <si>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</si>
  <si>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</si>
  <si>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</si>
  <si>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</si>
  <si>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</si>
  <si>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</si>
  <si>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</si>
  <si>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</si>
  <si>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</si>
  <si>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</si>
  <si>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</si>
  <si>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</si>
  <si>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</si>
  <si>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</si>
  <si>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</si>
  <si>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</si>
  <si>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</si>
  <si>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</si>
  <si>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</si>
  <si>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</si>
  <si>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</si>
  <si>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</si>
  <si>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</si>
  <si>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</si>
  <si>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</si>
  <si>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</si>
  <si>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</si>
  <si>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</si>
  <si>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</si>
  <si>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</si>
  <si>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</si>
  <si>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</si>
  <si>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</si>
  <si>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</si>
  <si>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</si>
  <si>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</si>
  <si>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</si>
  <si>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</si>
  <si>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</si>
  <si>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</si>
  <si>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</si>
  <si>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</si>
  <si>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</si>
  <si>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</si>
  <si>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</si>
  <si>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</si>
  <si>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</si>
  <si>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</si>
  <si>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</si>
  <si>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</si>
  <si>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</si>
  <si>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</si>
  <si>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</si>
  <si>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</si>
  <si>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</si>
  <si>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</si>
  <si>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</si>
  <si>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</si>
  <si>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</si>
  <si>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</si>
  <si>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</si>
  <si>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</si>
  <si>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</si>
  <si>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</si>
  <si>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</si>
  <si>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</si>
  <si>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</si>
  <si>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</si>
  <si>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</si>
  <si>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</si>
  <si>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</si>
  <si>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</si>
  <si>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</si>
  <si>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</si>
  <si>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</si>
  <si>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</si>
  <si>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</si>
  <si>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</si>
  <si>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</si>
  <si>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</si>
  <si>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</si>
  <si>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</si>
  <si>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</si>
  <si>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</si>
  <si>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</si>
  <si>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</si>
  <si>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</si>
  <si>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</si>
  <si>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</si>
  <si>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</si>
  <si>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</si>
  <si>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</si>
  <si>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</si>
  <si>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</si>
  <si>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</si>
  <si>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</si>
  <si>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</si>
  <si>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</si>
  <si>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</si>
  <si>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</si>
  <si>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</si>
  <si>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</si>
  <si>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</si>
  <si>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</si>
  <si>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</si>
  <si>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</si>
  <si>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</si>
  <si>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</si>
  <si>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</si>
  <si>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</si>
  <si>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</si>
  <si>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</si>
  <si>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</si>
  <si>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</si>
  <si>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</si>
  <si>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</si>
  <si>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</si>
  <si>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</si>
  <si>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</si>
  <si>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</si>
  <si>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</si>
  <si>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</si>
  <si>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</si>
  <si>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</si>
  <si>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</si>
  <si>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</si>
  <si>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</si>
  <si>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</si>
  <si>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</si>
  <si>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</si>
  <si>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</si>
  <si>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</si>
  <si>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</si>
  <si>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</si>
  <si>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岩手県滝沢市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</si>
  <si>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</si>
  <si>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</si>
  <si>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</si>
  <si>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</si>
  <si>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</si>
  <si>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</si>
  <si>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</si>
  <si>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</si>
  <si>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</si>
  <si>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</si>
  <si>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</si>
  <si>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</si>
  <si>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</si>
  <si>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</si>
  <si>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</si>
  <si>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</si>
  <si>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</si>
  <si>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</si>
  <si>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</si>
  <si>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</si>
  <si>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</si>
  <si>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</si>
  <si>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</si>
  <si>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</si>
  <si>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</si>
  <si>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</si>
  <si>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</si>
  <si>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</si>
  <si>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</si>
  <si>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</si>
  <si>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</si>
  <si>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</si>
  <si>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</si>
  <si>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</si>
  <si>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</si>
  <si>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</si>
  <si>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介護保険介護サービス事業特別会計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</si>
  <si>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</si>
  <si>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</si>
  <si>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</si>
  <si>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</si>
  <si>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</si>
  <si>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</si>
  <si>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</si>
  <si>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</si>
  <si>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</si>
  <si>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</si>
  <si>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</si>
  <si>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</si>
  <si>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</si>
  <si>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</si>
  <si>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</si>
  <si>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</si>
  <si>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</si>
  <si>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</si>
  <si>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</si>
  <si>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</si>
  <si>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</si>
  <si>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</si>
  <si>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</si>
  <si>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</si>
  <si>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</si>
  <si>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</si>
  <si>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</si>
  <si>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</si>
  <si>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</si>
  <si>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</si>
  <si>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</si>
  <si>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</si>
  <si>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</si>
  <si>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</si>
  <si>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</si>
  <si>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</si>
  <si>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</si>
  <si>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</si>
  <si>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</si>
  <si>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</si>
  <si>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</si>
  <si>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</si>
  <si>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</si>
  <si>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</si>
  <si>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</si>
  <si>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</si>
  <si>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</si>
  <si>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</si>
  <si>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</si>
  <si>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</si>
  <si>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</si>
  <si>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</si>
  <si>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</si>
  <si>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</si>
  <si>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</si>
  <si>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</si>
  <si>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</si>
  <si>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</si>
  <si>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</si>
  <si>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</si>
  <si>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</si>
  <si>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</si>
  <si>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</si>
  <si>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</si>
  <si>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</si>
  <si>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</si>
  <si>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</si>
  <si>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</si>
  <si>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</si>
  <si>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</si>
  <si>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</si>
  <si>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</si>
  <si>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</si>
  <si>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</si>
  <si>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</si>
  <si>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</si>
  <si>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</si>
  <si>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</si>
  <si>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</si>
  <si>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</si>
  <si>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</si>
  <si>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</si>
  <si>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</si>
  <si>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</si>
  <si>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</si>
  <si>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</si>
  <si>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</si>
  <si>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</si>
  <si>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</si>
  <si>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</si>
  <si>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</si>
  <si>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</si>
  <si>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</si>
  <si>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</si>
  <si>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</si>
  <si>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</si>
  <si>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</si>
  <si>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</si>
  <si>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</si>
  <si>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</si>
  <si>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</si>
  <si>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</si>
  <si>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</si>
  <si>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</si>
  <si>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</si>
  <si>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</si>
  <si>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</si>
  <si>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</si>
  <si>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</si>
  <si>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</si>
  <si>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</si>
  <si>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</si>
  <si>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</si>
  <si>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</si>
  <si>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</si>
  <si>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</si>
  <si>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</si>
  <si>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</si>
  <si>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</si>
  <si>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</si>
  <si>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</si>
  <si>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</si>
  <si>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</si>
  <si>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</si>
  <si>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</si>
  <si>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</si>
  <si>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</si>
  <si>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</si>
  <si>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</si>
  <si>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</si>
  <si>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</si>
  <si>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</si>
  <si>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</si>
  <si>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</si>
  <si>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</si>
  <si>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</si>
  <si>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</si>
  <si>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</si>
  <si>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1.40</t>
  </si>
  <si>
    <t>水道事業会計</t>
  </si>
  <si>
    <t>一般会計</t>
  </si>
  <si>
    <t>下水道事業会計</t>
  </si>
  <si>
    <t>国民健康保険特別会計</t>
  </si>
  <si>
    <t>介護保険特別会計</t>
  </si>
  <si>
    <t>後期高齢者医療特別会計</t>
  </si>
  <si>
    <t>介護保険介護サービス事業特別会計</t>
  </si>
  <si>
    <t>その他会計（赤字）</t>
  </si>
  <si>
    <t>その他会計（黒字）</t>
  </si>
  <si>
    <t>R01</t>
    <phoneticPr fontId="5"/>
  </si>
  <si>
    <t>R02</t>
    <phoneticPr fontId="5"/>
  </si>
  <si>
    <t>R03</t>
    <phoneticPr fontId="5"/>
  </si>
  <si>
    <t>R04</t>
    <phoneticPr fontId="5"/>
  </si>
  <si>
    <t>R05</t>
    <phoneticPr fontId="5"/>
  </si>
  <si>
    <t>-</t>
    <phoneticPr fontId="2"/>
  </si>
  <si>
    <t>盛岡地区広域消防組合</t>
    <rPh sb="0" eb="2">
      <t>モリオカ</t>
    </rPh>
    <rPh sb="2" eb="4">
      <t>チク</t>
    </rPh>
    <rPh sb="4" eb="6">
      <t>コウイキ</t>
    </rPh>
    <rPh sb="6" eb="8">
      <t>ショウボウ</t>
    </rPh>
    <rPh sb="8" eb="10">
      <t>クミアイ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</si>
  <si>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</si>
  <si>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</si>
  <si>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盛岡地区衛生処理組合</t>
    <rPh sb="0" eb="2">
      <t>モリオカ</t>
    </rPh>
    <rPh sb="2" eb="4">
      <t>チク</t>
    </rPh>
    <rPh sb="4" eb="6">
      <t>エイセイ</t>
    </rPh>
    <rPh sb="6" eb="8">
      <t>ショリ</t>
    </rPh>
    <rPh sb="8" eb="10">
      <t>クミアイ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</si>
  <si>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</si>
  <si>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</si>
  <si>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滝沢・雫石環境組合</t>
    <rPh sb="0" eb="2">
      <t>タキザワ</t>
    </rPh>
    <rPh sb="3" eb="5">
      <t>シズクイシ</t>
    </rPh>
    <rPh sb="5" eb="7">
      <t>カンキョウ</t>
    </rPh>
    <rPh sb="7" eb="9">
      <t>クミアイ</t>
    </rPh>
    <phoneticPr fontId="2"/>
  </si>
  <si>
    <t>盛岡広域環境組合</t>
    <rPh sb="0" eb="2">
      <t>モリオカ</t>
    </rPh>
    <rPh sb="2" eb="4">
      <t>コウイキ</t>
    </rPh>
    <rPh sb="4" eb="6">
      <t>カンキョウ</t>
    </rPh>
    <rPh sb="6" eb="8">
      <t>クミアイ</t>
    </rPh>
    <phoneticPr fontId="2"/>
  </si>
  <si>
    <t>公益財団法人　滝沢市体育協会</t>
    <rPh sb="0" eb="2">
      <t>コウエキ</t>
    </rPh>
    <rPh sb="2" eb="4">
      <t>ザイダン</t>
    </rPh>
    <rPh sb="4" eb="6">
      <t>ホウジン</t>
    </rPh>
    <rPh sb="7" eb="9">
      <t>タキザワ</t>
    </rPh>
    <rPh sb="9" eb="10">
      <t>シ</t>
    </rPh>
    <rPh sb="10" eb="12">
      <t>タイイク</t>
    </rPh>
    <rPh sb="12" eb="14">
      <t>キョウカイ</t>
    </rPh>
    <phoneticPr fontId="2"/>
  </si>
  <si>
    <t>地域整備特別対策事業基金</t>
    <phoneticPr fontId="5"/>
  </si>
  <si>
    <t>特定防衛施設周辺整備調整交付金事業基金</t>
    <phoneticPr fontId="2"/>
  </si>
  <si>
    <t>情報通信技術産業集積振興基金</t>
    <phoneticPr fontId="2"/>
  </si>
  <si>
    <t>森林環境譲与税基金</t>
    <phoneticPr fontId="2"/>
  </si>
  <si>
    <t>滝沢市新型コロナウイルス感染症対応中小企業融資金利子補給等基金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</si>
  <si>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</si>
  <si>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</si>
  <si>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将来負担比率は前年度から5.0ポイント減少しているものの、類似団体平均値より25.2ポイント上回っている。
　有形固定資産減価償却率は前年度から1.8ポイント増加し、類似団体内平均値より8.9ポイント上回っている。
　有形固定資産減価償却率と将来負担比率がどちらも類似団体と比較して高いことから、道路をはじめとする建設事業と、この事業に係る財源としての地方債借入や基金取崩による影響とのバランスを考慮し、より一層の実施事業の精査及び計画的な長寿命化の実施を行う必要がある。</t>
    <rPh sb="8" eb="11">
      <t>ゼンネンド</t>
    </rPh>
    <rPh sb="20" eb="22">
      <t>ゲンショウ</t>
    </rPh>
    <rPh sb="122" eb="124">
      <t>ショウライ</t>
    </rPh>
    <rPh sb="124" eb="126">
      <t>フタン</t>
    </rPh>
    <rPh sb="126" eb="128">
      <t>ヒリツ</t>
    </rPh>
    <rPh sb="133" eb="135">
      <t>ルイジ</t>
    </rPh>
    <rPh sb="135" eb="137">
      <t>ダンタイ</t>
    </rPh>
    <rPh sb="138" eb="140">
      <t>ヒカク</t>
    </rPh>
    <rPh sb="142" eb="143">
      <t>タカ</t>
    </rPh>
    <rPh sb="158" eb="160">
      <t>ケンセツ</t>
    </rPh>
    <rPh sb="160" eb="162">
      <t>ジギョウ</t>
    </rPh>
    <rPh sb="166" eb="168">
      <t>ジギョウ</t>
    </rPh>
    <rPh sb="169" eb="170">
      <t>カカ</t>
    </rPh>
    <rPh sb="185" eb="186">
      <t>ト</t>
    </rPh>
    <rPh sb="186" eb="187">
      <t>クズ</t>
    </rPh>
    <rPh sb="190" eb="192">
      <t>エイキョウ</t>
    </rPh>
    <rPh sb="199" eb="201">
      <t>コウリョ</t>
    </rPh>
    <rPh sb="215" eb="216">
      <t>オヨ</t>
    </rPh>
    <rPh sb="221" eb="224">
      <t>チョウジュミョウ</t>
    </rPh>
    <rPh sb="224" eb="225">
      <t>カ</t>
    </rPh>
    <rPh sb="229" eb="230">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</si>
  <si>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</si>
  <si>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</si>
  <si>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</si>
  <si>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</si>
  <si>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</si>
  <si>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</si>
  <si>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実質公債費比率は、前年度から0.1ポイント減少しているものの、減類似団体平均値より0.3ポイント上回っている。
　単年度では前年度6.</t>
    </r>
    <r>
      <rPr>
        <sz val="11"/>
        <color rgb="FFFF0000"/>
        <rFont val="ＭＳ Ｐゴシック"/>
        <family val="3"/>
        <charset val="128"/>
      </rPr>
      <t>6</t>
    </r>
    <r>
      <rPr>
        <sz val="11"/>
        <rFont val="ＭＳ Ｐゴシック"/>
        <family val="3"/>
        <charset val="128"/>
      </rPr>
      <t>％から今年度6.1％で前年度比0</t>
    </r>
    <r>
      <rPr>
        <sz val="11"/>
        <color rgb="FFFF0000"/>
        <rFont val="ＭＳ Ｐゴシック"/>
        <family val="3"/>
        <charset val="128"/>
      </rPr>
      <t>.5</t>
    </r>
    <r>
      <rPr>
        <sz val="11"/>
        <rFont val="ＭＳ Ｐゴシック"/>
        <family val="3"/>
        <charset val="128"/>
      </rPr>
      <t>ポイント減となっている。増加の要因としては分子の値である元利償還金の減と、分母の値である標準財政収入額等及び普通交付税額の増によるものである。市債の借入において交付税措置のあるものを原則として抑制していることと、大規模な建設事業の減少により、実質公債費比率は横ばい状態で、将来負担比率は減少傾向にあるものととらえている。
　しかし、将来負担比率は類似団体平均より高い水準にあるため、今後も一定の基金残高の確保に努めるとともに、計画的な市債借入を行う必要がある。</t>
    </r>
    <rPh sb="10" eb="13">
      <t>ゼンネンド</t>
    </rPh>
    <rPh sb="22" eb="24">
      <t>ゲンショウ</t>
    </rPh>
    <rPh sb="63" eb="65">
      <t>ゼンネン</t>
    </rPh>
    <rPh sb="65" eb="66">
      <t>ド</t>
    </rPh>
    <rPh sb="72" eb="75">
      <t>コンネンド</t>
    </rPh>
    <rPh sb="83" eb="84">
      <t>ヒ</t>
    </rPh>
    <rPh sb="91" eb="92">
      <t>ゲン</t>
    </rPh>
    <rPh sb="121" eb="122">
      <t>ゲン</t>
    </rPh>
    <rPh sb="131" eb="133">
      <t>ヒョウジュン</t>
    </rPh>
    <rPh sb="133" eb="135">
      <t>ザイセイ</t>
    </rPh>
    <rPh sb="135" eb="137">
      <t>シュウニュウ</t>
    </rPh>
    <rPh sb="137" eb="138">
      <t>ガク</t>
    </rPh>
    <rPh sb="138" eb="139">
      <t>トウ</t>
    </rPh>
    <rPh sb="139" eb="140">
      <t>オヨ</t>
    </rPh>
    <rPh sb="141" eb="143">
      <t>フツウ</t>
    </rPh>
    <rPh sb="143" eb="146">
      <t>コウフゼイ</t>
    </rPh>
    <rPh sb="146" eb="147">
      <t>ガク</t>
    </rPh>
    <rPh sb="148" eb="149">
      <t>ゾウ</t>
    </rPh>
    <rPh sb="158" eb="160">
      <t>シサイ</t>
    </rPh>
    <rPh sb="161" eb="163">
      <t>カリイレ</t>
    </rPh>
    <rPh sb="167" eb="169">
      <t>コウフ</t>
    </rPh>
    <rPh sb="170" eb="172">
      <t>ソチ</t>
    </rPh>
    <rPh sb="178" eb="180">
      <t>ゲンソク</t>
    </rPh>
    <rPh sb="183" eb="185">
      <t>ヨクセイ</t>
    </rPh>
    <rPh sb="193" eb="196">
      <t>ダイキボ</t>
    </rPh>
    <rPh sb="197" eb="199">
      <t>ケンセツ</t>
    </rPh>
    <rPh sb="199" eb="201">
      <t>ジギョウ</t>
    </rPh>
    <rPh sb="202" eb="204">
      <t>ゲンショウ</t>
    </rPh>
    <rPh sb="208" eb="209">
      <t>ジツ</t>
    </rPh>
    <rPh sb="216" eb="217">
      <t>ヨコ</t>
    </rPh>
    <rPh sb="219" eb="221">
      <t>ジョウタイ</t>
    </rPh>
    <rPh sb="230" eb="232">
      <t>ゲンショウ</t>
    </rPh>
    <rPh sb="232" eb="234">
      <t>ケイコウ</t>
    </rPh>
    <rPh sb="253" eb="255">
      <t>ショウライ</t>
    </rPh>
    <rPh sb="255" eb="257">
      <t>フタン</t>
    </rPh>
    <rPh sb="257" eb="259">
      <t>ヒリツ</t>
    </rPh>
    <rPh sb="278" eb="280">
      <t>コンゴ</t>
    </rPh>
    <rPh sb="300" eb="303">
      <t>ケイカクテキ</t>
    </rPh>
    <rPh sb="304" eb="306">
      <t>シサイ</t>
    </rPh>
    <rPh sb="306" eb="308">
      <t>カリイレ</t>
    </rPh>
    <rPh sb="309" eb="310">
      <t>オコナ</t>
    </rPh>
    <rPh sb="311" eb="31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</si>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</sst>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9265-4646-B6F1-5128B2AD0D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43478</c:v>
                </c:pt>
                <c:pt idx="1">
                  <c:v>26477</c:v>
                </c:pt>
                <c:pt idx="2">
                  <c:v>24430</c:v>
                </c:pt>
                <c:pt idx="3">
                  <c:v>29018</c:v>
                </c:pt>
                <c:pt idx="4">
                  <c:v>27678</c:v>
                </c:pt>
              </c:numCache>
            </c:numRef>
          </c:val>
          <c:smooth val="0"/>
          <c:extLst>
            <c:ext xmlns:c16="http://schemas.microsoft.com/office/drawing/2014/chart" uri="{C3380CC4-5D6E-409C-BE32-E72D297353CC}">
              <c16:uniqueId val="{00000001-9265-4646-B6F1-5128B2AD0D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4.05</c:v>
                </c:pt>
                <c:pt idx="1">
                  <c:v>4.8600000000000003</c:v>
                </c:pt>
                <c:pt idx="2">
                  <c:v>6.46</c:v>
                </c:pt>
                <c:pt idx="3">
                  <c:v>5.64</c:v>
                </c:pt>
                <c:pt idx="4">
                  <c:v>4.74</c:v>
                </c:pt>
              </c:numCache>
            </c:numRef>
          </c:val>
          <c:extLst>
            <c:ext xmlns:c16="http://schemas.microsoft.com/office/drawing/2014/chart" uri="{C3380CC4-5D6E-409C-BE32-E72D297353CC}">
              <c16:uniqueId val="{00000000-460F-4515-9CA9-84CF0DC80D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13.92</c:v>
                </c:pt>
                <c:pt idx="1">
                  <c:v>15.69</c:v>
                </c:pt>
                <c:pt idx="2">
                  <c:v>19.100000000000001</c:v>
                </c:pt>
                <c:pt idx="3">
                  <c:v>18.940000000000001</c:v>
                </c:pt>
                <c:pt idx="4">
                  <c:v>21.06</c:v>
                </c:pt>
              </c:numCache>
            </c:numRef>
          </c:val>
          <c:extLst>
            <c:ext xmlns:c16="http://schemas.microsoft.com/office/drawing/2014/chart" uri="{C3380CC4-5D6E-409C-BE32-E72D297353CC}">
              <c16:uniqueId val="{00000001-460F-4515-9CA9-84CF0DC80D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1.79</c:v>
                </c:pt>
                <c:pt idx="1">
                  <c:v>3.07</c:v>
                </c:pt>
                <c:pt idx="2">
                  <c:v>6.28</c:v>
                </c:pt>
                <c:pt idx="3">
                  <c:v>-1.4</c:v>
                </c:pt>
                <c:pt idx="4">
                  <c:v>1.78</c:v>
                </c:pt>
              </c:numCache>
            </c:numRef>
          </c:val>
          <c:smooth val="0"/>
          <c:extLst>
            <c:ext xmlns:c16="http://schemas.microsoft.com/office/drawing/2014/chart" uri="{C3380CC4-5D6E-409C-BE32-E72D297353CC}">
              <c16:uniqueId val="{00000002-460F-4515-9CA9-84CF0DC80D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97-4245-A569-43B8A1C496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97-4245-A569-43B8A1C496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97-4245-A569-43B8A1C49626}"/>
            </c:ext>
          </c:extLst>
        </c:ser>
        <c:ser>
          <c:idx val="3"/>
          <c:order val="3"/>
          <c:tx>
            <c:strRef>
              <c:f>データシート!$A$30</c:f>
              <c:strCache>
                <c:ptCount val="1"/>
                <c:pt idx="0">
                  <c:v>介護保険介護サービス事業特別会計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D97-4245-A569-43B8A1C4962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0.04</c:v>
                </c:pt>
                <c:pt idx="8">
                  <c:v>#N/A</c:v>
                </c:pt>
                <c:pt idx="9">
                  <c:v>0.02</c:v>
                </c:pt>
              </c:numCache>
            </c:numRef>
          </c:val>
          <c:extLst>
            <c:ext xmlns:c16="http://schemas.microsoft.com/office/drawing/2014/chart" uri="{C3380CC4-5D6E-409C-BE32-E72D297353CC}">
              <c16:uniqueId val="{00000004-8D97-4245-A569-43B8A1C4962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0.38</c:v>
                </c:pt>
                <c:pt idx="2">
                  <c:v>#N/A</c:v>
                </c:pt>
                <c:pt idx="3">
                  <c:v>1.64</c:v>
                </c:pt>
                <c:pt idx="4">
                  <c:v>#N/A</c:v>
                </c:pt>
                <c:pt idx="5">
                  <c:v>0.51</c:v>
                </c:pt>
                <c:pt idx="6">
                  <c:v>#N/A</c:v>
                </c:pt>
                <c:pt idx="7">
                  <c:v>0.81</c:v>
                </c:pt>
                <c:pt idx="8">
                  <c:v>#N/A</c:v>
                </c:pt>
                <c:pt idx="9">
                  <c:v>0.46</c:v>
                </c:pt>
              </c:numCache>
            </c:numRef>
          </c:val>
          <c:extLst>
            <c:ext xmlns:c16="http://schemas.microsoft.com/office/drawing/2014/chart" uri="{C3380CC4-5D6E-409C-BE32-E72D297353CC}">
              <c16:uniqueId val="{00000005-8D97-4245-A569-43B8A1C4962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0.43</c:v>
                </c:pt>
                <c:pt idx="2">
                  <c:v>#N/A</c:v>
                </c:pt>
                <c:pt idx="3">
                  <c:v>0.72</c:v>
                </c:pt>
                <c:pt idx="4">
                  <c:v>#N/A</c:v>
                </c:pt>
                <c:pt idx="5">
                  <c:v>0.65</c:v>
                </c:pt>
                <c:pt idx="6">
                  <c:v>#N/A</c:v>
                </c:pt>
                <c:pt idx="7">
                  <c:v>0.62</c:v>
                </c:pt>
                <c:pt idx="8">
                  <c:v>#N/A</c:v>
                </c:pt>
                <c:pt idx="9">
                  <c:v>0.65</c:v>
                </c:pt>
              </c:numCache>
            </c:numRef>
          </c:val>
          <c:extLst>
            <c:ext xmlns:c16="http://schemas.microsoft.com/office/drawing/2014/chart" uri="{C3380CC4-5D6E-409C-BE32-E72D297353CC}">
              <c16:uniqueId val="{00000006-8D97-4245-A569-43B8A1C4962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1.79</c:v>
                </c:pt>
                <c:pt idx="2">
                  <c:v>#N/A</c:v>
                </c:pt>
                <c:pt idx="3">
                  <c:v>2.42</c:v>
                </c:pt>
                <c:pt idx="4">
                  <c:v>#N/A</c:v>
                </c:pt>
                <c:pt idx="5">
                  <c:v>2.79</c:v>
                </c:pt>
                <c:pt idx="6">
                  <c:v>#N/A</c:v>
                </c:pt>
                <c:pt idx="7">
                  <c:v>3.42</c:v>
                </c:pt>
                <c:pt idx="8">
                  <c:v>#N/A</c:v>
                </c:pt>
                <c:pt idx="9">
                  <c:v>3.64</c:v>
                </c:pt>
              </c:numCache>
            </c:numRef>
          </c:val>
          <c:extLst>
            <c:ext xmlns:c16="http://schemas.microsoft.com/office/drawing/2014/chart" uri="{C3380CC4-5D6E-409C-BE32-E72D297353CC}">
              <c16:uniqueId val="{00000007-8D97-4245-A569-43B8A1C4962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4.04</c:v>
                </c:pt>
                <c:pt idx="2">
                  <c:v>#N/A</c:v>
                </c:pt>
                <c:pt idx="3">
                  <c:v>4.8600000000000003</c:v>
                </c:pt>
                <c:pt idx="4">
                  <c:v>#N/A</c:v>
                </c:pt>
                <c:pt idx="5">
                  <c:v>6.45</c:v>
                </c:pt>
                <c:pt idx="6">
                  <c:v>#N/A</c:v>
                </c:pt>
                <c:pt idx="7">
                  <c:v>5.63</c:v>
                </c:pt>
                <c:pt idx="8">
                  <c:v>#N/A</c:v>
                </c:pt>
                <c:pt idx="9">
                  <c:v>4.78</c:v>
                </c:pt>
              </c:numCache>
            </c:numRef>
          </c:val>
          <c:extLst>
            <c:ext xmlns:c16="http://schemas.microsoft.com/office/drawing/2014/chart" uri="{C3380CC4-5D6E-409C-BE32-E72D297353CC}">
              <c16:uniqueId val="{00000008-8D97-4245-A569-43B8A1C4962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8.4700000000000006</c:v>
                </c:pt>
                <c:pt idx="2">
                  <c:v>#N/A</c:v>
                </c:pt>
                <c:pt idx="3">
                  <c:v>9.27</c:v>
                </c:pt>
                <c:pt idx="4">
                  <c:v>#N/A</c:v>
                </c:pt>
                <c:pt idx="5">
                  <c:v>9.42</c:v>
                </c:pt>
                <c:pt idx="6">
                  <c:v>#N/A</c:v>
                </c:pt>
                <c:pt idx="7">
                  <c:v>11.38</c:v>
                </c:pt>
                <c:pt idx="8">
                  <c:v>#N/A</c:v>
                </c:pt>
                <c:pt idx="9">
                  <c:v>11.77</c:v>
                </c:pt>
              </c:numCache>
            </c:numRef>
          </c:val>
          <c:extLst>
            <c:ext xmlns:c16="http://schemas.microsoft.com/office/drawing/2014/chart" uri="{C3380CC4-5D6E-409C-BE32-E72D297353CC}">
              <c16:uniqueId val="{00000009-8D97-4245-A569-43B8A1C496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1240</c:v>
                </c:pt>
                <c:pt idx="5">
                  <c:v>1158</c:v>
                </c:pt>
                <c:pt idx="8">
                  <c:v>1146</c:v>
                </c:pt>
                <c:pt idx="11">
                  <c:v>1168</c:v>
                </c:pt>
                <c:pt idx="14">
                  <c:v>1141</c:v>
                </c:pt>
              </c:numCache>
            </c:numRef>
          </c:val>
          <c:extLst>
            <c:ext xmlns:c16="http://schemas.microsoft.com/office/drawing/2014/chart" uri="{C3380CC4-5D6E-409C-BE32-E72D297353CC}">
              <c16:uniqueId val="{00000000-2560-42A3-B0FF-03B10B1376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60-42A3-B0FF-03B10B1376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560-42A3-B0FF-03B10B1376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127</c:v>
                </c:pt>
                <c:pt idx="3">
                  <c:v>57</c:v>
                </c:pt>
                <c:pt idx="6">
                  <c:v>58</c:v>
                </c:pt>
                <c:pt idx="9">
                  <c:v>43</c:v>
                </c:pt>
                <c:pt idx="12">
                  <c:v>43</c:v>
                </c:pt>
              </c:numCache>
            </c:numRef>
          </c:val>
          <c:extLst>
            <c:ext xmlns:c16="http://schemas.microsoft.com/office/drawing/2014/chart" uri="{C3380CC4-5D6E-409C-BE32-E72D297353CC}">
              <c16:uniqueId val="{00000003-2560-42A3-B0FF-03B10B1376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327</c:v>
                </c:pt>
                <c:pt idx="3">
                  <c:v>319</c:v>
                </c:pt>
                <c:pt idx="6">
                  <c:v>317</c:v>
                </c:pt>
                <c:pt idx="9">
                  <c:v>318</c:v>
                </c:pt>
                <c:pt idx="12">
                  <c:v>278</c:v>
                </c:pt>
              </c:numCache>
            </c:numRef>
          </c:val>
          <c:extLst>
            <c:ext xmlns:c16="http://schemas.microsoft.com/office/drawing/2014/chart" uri="{C3380CC4-5D6E-409C-BE32-E72D297353CC}">
              <c16:uniqueId val="{00000004-2560-42A3-B0FF-03B10B1376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60-42A3-B0FF-03B10B1376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60-42A3-B0FF-03B10B1376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1379</c:v>
                </c:pt>
                <c:pt idx="3">
                  <c:v>1385</c:v>
                </c:pt>
                <c:pt idx="6">
                  <c:v>1399</c:v>
                </c:pt>
                <c:pt idx="9">
                  <c:v>1484</c:v>
                </c:pt>
                <c:pt idx="12">
                  <c:v>1466</c:v>
                </c:pt>
              </c:numCache>
            </c:numRef>
          </c:val>
          <c:extLst>
            <c:ext xmlns:c16="http://schemas.microsoft.com/office/drawing/2014/chart" uri="{C3380CC4-5D6E-409C-BE32-E72D297353CC}">
              <c16:uniqueId val="{00000007-2560-42A3-B0FF-03B10B1376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593</c:v>
                </c:pt>
                <c:pt idx="2">
                  <c:v>#N/A</c:v>
                </c:pt>
                <c:pt idx="3">
                  <c:v>#N/A</c:v>
                </c:pt>
                <c:pt idx="4">
                  <c:v>603</c:v>
                </c:pt>
                <c:pt idx="5">
                  <c:v>#N/A</c:v>
                </c:pt>
                <c:pt idx="6">
                  <c:v>#N/A</c:v>
                </c:pt>
                <c:pt idx="7">
                  <c:v>628</c:v>
                </c:pt>
                <c:pt idx="8">
                  <c:v>#N/A</c:v>
                </c:pt>
                <c:pt idx="9">
                  <c:v>#N/A</c:v>
                </c:pt>
                <c:pt idx="10">
                  <c:v>677</c:v>
                </c:pt>
                <c:pt idx="11">
                  <c:v>#N/A</c:v>
                </c:pt>
                <c:pt idx="12">
                  <c:v>#N/A</c:v>
                </c:pt>
                <c:pt idx="13">
                  <c:v>646</c:v>
                </c:pt>
                <c:pt idx="14">
                  <c:v>#N/A</c:v>
                </c:pt>
              </c:numCache>
            </c:numRef>
          </c:val>
          <c:smooth val="0"/>
          <c:extLst>
            <c:ext xmlns:c16="http://schemas.microsoft.com/office/drawing/2014/chart" uri="{C3380CC4-5D6E-409C-BE32-E72D297353CC}">
              <c16:uniqueId val="{00000008-2560-42A3-B0FF-03B10B1376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14312</c:v>
                </c:pt>
                <c:pt idx="5">
                  <c:v>14017</c:v>
                </c:pt>
                <c:pt idx="8">
                  <c:v>13713</c:v>
                </c:pt>
                <c:pt idx="11">
                  <c:v>13115</c:v>
                </c:pt>
                <c:pt idx="14">
                  <c:v>12428</c:v>
                </c:pt>
              </c:numCache>
            </c:numRef>
          </c:val>
          <c:extLst>
            <c:ext xmlns:c16="http://schemas.microsoft.com/office/drawing/2014/chart" uri="{C3380CC4-5D6E-409C-BE32-E72D297353CC}">
              <c16:uniqueId val="{00000000-7A57-45B6-BB7A-1E9E2F05B5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A57-45B6-BB7A-1E9E2F05B5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3370</c:v>
                </c:pt>
                <c:pt idx="5">
                  <c:v>3974</c:v>
                </c:pt>
                <c:pt idx="8">
                  <c:v>5085</c:v>
                </c:pt>
                <c:pt idx="11">
                  <c:v>5536</c:v>
                </c:pt>
                <c:pt idx="14">
                  <c:v>5784</c:v>
                </c:pt>
              </c:numCache>
            </c:numRef>
          </c:val>
          <c:extLst>
            <c:ext xmlns:c16="http://schemas.microsoft.com/office/drawing/2014/chart" uri="{C3380CC4-5D6E-409C-BE32-E72D297353CC}">
              <c16:uniqueId val="{00000002-7A57-45B6-BB7A-1E9E2F05B5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57-45B6-BB7A-1E9E2F05B5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57-45B6-BB7A-1E9E2F05B5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57-45B6-BB7A-1E9E2F05B5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1190</c:v>
                </c:pt>
                <c:pt idx="3">
                  <c:v>1122</c:v>
                </c:pt>
                <c:pt idx="6">
                  <c:v>1010</c:v>
                </c:pt>
                <c:pt idx="9">
                  <c:v>950</c:v>
                </c:pt>
                <c:pt idx="12">
                  <c:v>980</c:v>
                </c:pt>
              </c:numCache>
            </c:numRef>
          </c:val>
          <c:extLst>
            <c:ext xmlns:c16="http://schemas.microsoft.com/office/drawing/2014/chart" uri="{C3380CC4-5D6E-409C-BE32-E72D297353CC}">
              <c16:uniqueId val="{00000006-7A57-45B6-BB7A-1E9E2F05B5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280</c:v>
                </c:pt>
                <c:pt idx="3">
                  <c:v>225</c:v>
                </c:pt>
                <c:pt idx="6">
                  <c:v>168</c:v>
                </c:pt>
                <c:pt idx="9">
                  <c:v>162</c:v>
                </c:pt>
                <c:pt idx="12">
                  <c:v>127</c:v>
                </c:pt>
              </c:numCache>
            </c:numRef>
          </c:val>
          <c:extLst>
            <c:ext xmlns:c16="http://schemas.microsoft.com/office/drawing/2014/chart" uri="{C3380CC4-5D6E-409C-BE32-E72D297353CC}">
              <c16:uniqueId val="{00000007-7A57-45B6-BB7A-1E9E2F05B5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3613</c:v>
                </c:pt>
                <c:pt idx="3">
                  <c:v>3671</c:v>
                </c:pt>
                <c:pt idx="6">
                  <c:v>3566</c:v>
                </c:pt>
                <c:pt idx="9">
                  <c:v>3502</c:v>
                </c:pt>
                <c:pt idx="12">
                  <c:v>3359</c:v>
                </c:pt>
              </c:numCache>
            </c:numRef>
          </c:val>
          <c:extLst>
            <c:ext xmlns:c16="http://schemas.microsoft.com/office/drawing/2014/chart" uri="{C3380CC4-5D6E-409C-BE32-E72D297353CC}">
              <c16:uniqueId val="{00000008-7A57-45B6-BB7A-1E9E2F05B5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57-45B6-BB7A-1E9E2F05B5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18859</c:v>
                </c:pt>
                <c:pt idx="3">
                  <c:v>18604</c:v>
                </c:pt>
                <c:pt idx="6">
                  <c:v>18318</c:v>
                </c:pt>
                <c:pt idx="9">
                  <c:v>17597</c:v>
                </c:pt>
                <c:pt idx="12">
                  <c:v>16881</c:v>
                </c:pt>
              </c:numCache>
            </c:numRef>
          </c:val>
          <c:extLst>
            <c:ext xmlns:c16="http://schemas.microsoft.com/office/drawing/2014/chart" uri="{C3380CC4-5D6E-409C-BE32-E72D297353CC}">
              <c16:uniqueId val="{0000000A-7A57-45B6-BB7A-1E9E2F05B5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6261</c:v>
                </c:pt>
                <c:pt idx="2">
                  <c:v>#N/A</c:v>
                </c:pt>
                <c:pt idx="3">
                  <c:v>#N/A</c:v>
                </c:pt>
                <c:pt idx="4">
                  <c:v>5629</c:v>
                </c:pt>
                <c:pt idx="5">
                  <c:v>#N/A</c:v>
                </c:pt>
                <c:pt idx="6">
                  <c:v>#N/A</c:v>
                </c:pt>
                <c:pt idx="7">
                  <c:v>4265</c:v>
                </c:pt>
                <c:pt idx="8">
                  <c:v>#N/A</c:v>
                </c:pt>
                <c:pt idx="9">
                  <c:v>#N/A</c:v>
                </c:pt>
                <c:pt idx="10">
                  <c:v>3560</c:v>
                </c:pt>
                <c:pt idx="11">
                  <c:v>#N/A</c:v>
                </c:pt>
                <c:pt idx="12">
                  <c:v>#N/A</c:v>
                </c:pt>
                <c:pt idx="13">
                  <c:v>3135</c:v>
                </c:pt>
                <c:pt idx="14">
                  <c:v>#N/A</c:v>
                </c:pt>
              </c:numCache>
            </c:numRef>
          </c:val>
          <c:smooth val="0"/>
          <c:extLst>
            <c:ext xmlns:c16="http://schemas.microsoft.com/office/drawing/2014/chart" uri="{C3380CC4-5D6E-409C-BE32-E72D297353CC}">
              <c16:uniqueId val="{0000000B-7A57-45B6-BB7A-1E9E2F05B5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2234</c:v>
                </c:pt>
                <c:pt idx="1">
                  <c:v>2179</c:v>
                </c:pt>
                <c:pt idx="2">
                  <c:v>2479</c:v>
                </c:pt>
              </c:numCache>
            </c:numRef>
          </c:val>
          <c:extLst>
            <c:ext xmlns:c16="http://schemas.microsoft.com/office/drawing/2014/chart" uri="{C3380CC4-5D6E-409C-BE32-E72D297353CC}">
              <c16:uniqueId val="{00000000-BAFD-449A-9653-D16E88A8FD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1133</c:v>
                </c:pt>
                <c:pt idx="1">
                  <c:v>1083</c:v>
                </c:pt>
                <c:pt idx="2">
                  <c:v>1033</c:v>
                </c:pt>
              </c:numCache>
            </c:numRef>
          </c:val>
          <c:extLst>
            <c:ext xmlns:c16="http://schemas.microsoft.com/office/drawing/2014/chart" uri="{C3380CC4-5D6E-409C-BE32-E72D297353CC}">
              <c16:uniqueId val="{00000001-BAFD-449A-9653-D16E88A8FD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694</c:v>
                </c:pt>
                <c:pt idx="1">
                  <c:v>1190</c:v>
                </c:pt>
                <c:pt idx="2">
                  <c:v>1249</c:v>
                </c:pt>
              </c:numCache>
            </c:numRef>
          </c:val>
          <c:extLst>
            <c:ext xmlns:c16="http://schemas.microsoft.com/office/drawing/2014/chart" uri="{C3380CC4-5D6E-409C-BE32-E72D297353CC}">
              <c16:uniqueId val="{00000002-BAFD-449A-9653-D16E88A8FD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{01089C6E-F4C1-4A31-86EC-1FFE34104415}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F18-41E9-BA07-7129DA59C8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{3C85E27F-E69A-4FE9-9A48-0AD0A1CCCF56}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18-41E9-BA07-7129DA59C8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{375E96F2-5EA8-49ED-BBDF-4EC5D37894F7}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18-41E9-BA07-7129DA59C8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{929A2BB0-0817-4F2C-A866-65BFD48FE4D8}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18-41E9-BA07-7129DA59C8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{6EE4AD7D-4AE3-46EC-B351-138EF2198E15}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18-41E9-BA07-7129DA59C848}"/>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{C0546426-2A30-4026-B3C7-9BD67955FAD7}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F18-41E9-BA07-7129DA59C848}"/>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{EF375123-6E75-4CE6-A661-89BBCCB53A5A}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F18-41E9-BA07-7129DA59C848}"/>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{8CAB5F83-DC2C-4B13-9DDF-39C1643C1518}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F18-41E9-BA07-7129DA59C848}"/>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{B8A9A515-51B5-4EFE-84DB-D76E125F9881}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F18-41E9-BA07-7129DA59C8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66.599999999999994</c:v>
                </c:pt>
                <c:pt idx="8">
                  <c:v>66.599999999999994</c:v>
                </c:pt>
                <c:pt idx="16">
                  <c:v>70</c:v>
                </c:pt>
                <c:pt idx="24">
                  <c:v>71.7</c:v>
                </c:pt>
                <c:pt idx="32">
                  <c:v>73.5</c:v>
                </c:pt>
              </c:numCache>
            </c:numRef>
          </c:xVal>
          <c:yVal>
            <c:numRef>
              <c:f>公会計指標分析・財政指標組合せ分析表!$BP$51:$DC$51</c:f>
              <c:numCache>
                <c:formatCode>#,##0.0;"▲ "#,##0.0</c:formatCode>
                <c:ptCount val="40"/>
                <c:pt idx="0">
                  <c:v>66.3</c:v>
                </c:pt>
                <c:pt idx="8">
                  <c:v>57.3</c:v>
                </c:pt>
                <c:pt idx="16">
                  <c:v>40.4</c:v>
                </c:pt>
                <c:pt idx="24">
                  <c:v>34.4</c:v>
                </c:pt>
                <c:pt idx="32">
                  <c:v>29.4</c:v>
                </c:pt>
              </c:numCache>
            </c:numRef>
          </c:yVal>
          <c:smooth val="0"/>
          <c:extLst>
            <c:ext xmlns:c16="http://schemas.microsoft.com/office/drawing/2014/chart" uri="{C3380CC4-5D6E-409C-BE32-E72D297353CC}">
              <c16:uniqueId val="{00000009-7F18-41E9-BA07-7129DA59C8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{970C9649-271B-440A-9DC8-FF6704EB5C99}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F18-41E9-BA07-7129DA59C8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{3F1E27AB-4283-437C-853F-102729388806}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18-41E9-BA07-7129DA59C8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{DA42EBAF-1897-4AAC-8DA6-A28D36A7F04A}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18-41E9-BA07-7129DA59C8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{57279A2E-85DB-4400-8213-A439051F1273}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18-41E9-BA07-7129DA59C8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{F08DCCE3-45AF-4973-8F15-9E4AE768879A}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18-41E9-BA07-7129DA59C848}"/>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{CBD077B2-74E5-42B0-8E79-AD5FC1467873}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F18-41E9-BA07-7129DA59C848}"/>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{5E4E818D-9574-4CF9-A7E9-343D01140ACC}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F18-41E9-BA07-7129DA59C848}"/>
                </c:ext>
              </c:extLst>
            </c:dLbl>
            <c:dLbl>
              <c:idx val="24"/>
              <c:layout>
                <c:manualLayout>
                  <c:x val="-2.921488757377838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{13B0CFD1-610C-4ECE-A067-0740674D01D3}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F18-41E9-BA07-7129DA59C848}"/>
                </c:ext>
              </c:extLst>
            </c:dLbl>
            <c:dLbl>
              <c:idx val="32"/>
              <c:layout>
                <c:manualLayout>
                  <c:x val="-3.48166137266899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{9A4E5172-AE7D-4283-A1C2-4B7B14A88959}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F18-41E9-BA07-7129DA59C8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7F18-41E9-BA07-7129DA59C848}"/>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{25720F07-9EA2-431A-8A37-2B2A8190BDC8}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75-4A39-B4ED-F04C87F6CD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{98829510-B02D-4E9E-8380-9276CA78C4DC}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75-4A39-B4ED-F04C87F6CD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{7CCCE5E0-64CB-4965-B799-316445944EB8}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75-4A39-B4ED-F04C87F6CD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{A6AFA93E-94F7-480A-9A79-19301C7702EA}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75-4A39-B4ED-F04C87F6CD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{646A0908-9A7C-4CF5-83C3-314B9E4B6D17}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75-4A39-B4ED-F04C87F6CDF3}"/>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{FA4BBF33-D03E-4FF9-8420-A98DBC74110A}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75-4A39-B4ED-F04C87F6CDF3}"/>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{47042C18-973C-45CB-85DB-8D3CE62D3C40}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75-4A39-B4ED-F04C87F6CDF3}"/>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{07801993-8CCC-4B3C-847B-31C4814D2067}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75-4A39-B4ED-F04C87F6CDF3}"/>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{920DE75E-0C8B-4712-80DC-30CCE92D5A76}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75-4A39-B4ED-F04C87F6CD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6.2</c:v>
                </c:pt>
                <c:pt idx="16">
                  <c:v>6.1</c:v>
                </c:pt>
                <c:pt idx="24">
                  <c:v>6.2</c:v>
                </c:pt>
                <c:pt idx="32">
                  <c:v>6.1</c:v>
                </c:pt>
              </c:numCache>
            </c:numRef>
          </c:xVal>
          <c:yVal>
            <c:numRef>
              <c:f>公会計指標分析・財政指標組合せ分析表!$BP$73:$DC$73</c:f>
              <c:numCache>
                <c:formatCode>#,##0.0;"▲ "#,##0.0</c:formatCode>
                <c:ptCount val="40"/>
                <c:pt idx="0">
                  <c:v>66.3</c:v>
                </c:pt>
                <c:pt idx="8">
                  <c:v>57.3</c:v>
                </c:pt>
                <c:pt idx="16">
                  <c:v>40.4</c:v>
                </c:pt>
                <c:pt idx="24">
                  <c:v>34.4</c:v>
                </c:pt>
                <c:pt idx="32">
                  <c:v>29.4</c:v>
                </c:pt>
              </c:numCache>
            </c:numRef>
          </c:yVal>
          <c:smooth val="0"/>
          <c:extLst>
            <c:ext xmlns:c16="http://schemas.microsoft.com/office/drawing/2014/chart" uri="{C3380CC4-5D6E-409C-BE32-E72D297353CC}">
              <c16:uniqueId val="{00000009-3D75-4A39-B4ED-F04C87F6CD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{F9A755FE-0E0F-4DE6-B251-96627F30EBDB}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75-4A39-B4ED-F04C87F6CD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{E383B704-393C-4575-904C-6D0FF48C9EA4}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75-4A39-B4ED-F04C87F6CD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{ADBD8AAE-DEFE-4576-9DF7-A5FC4655A03A}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75-4A39-B4ED-F04C87F6CD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{ECFB25BE-F342-40E4-9CAE-A8A484606879}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75-4A39-B4ED-F04C87F6CD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{61638D77-D658-4142-B219-A5B8A6B23CBB}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75-4A39-B4ED-F04C87F6CDF3}"/>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{76F733CF-6352-48DF-A32F-825F94960A8B}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75-4A39-B4ED-F04C87F6CDF3}"/>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{74EE8EF1-0373-4D50-92F8-54FAE87B29F5}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75-4A39-B4ED-F04C87F6CDF3}"/>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{78C988DB-0A89-4D07-A617-3D313379C9F5}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75-4A39-B4ED-F04C87F6CDF3}"/>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{70CDDB78-0C9E-4FB3-B908-399249DD9131}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75-4A39-B4ED-F04C87F6CD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D75-4A39-B4ED-F04C87F6CDF3}"/>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実質公債費比率（３か年平均）は６．１％となっており、前年度の実質公債費比率（３か年平均）の６．２％から０．１ポイント減となった。</a:t>
          </a:r>
        </a:p>
        <a:p>
          <a:r>
            <a:rPr kumimoji="1" lang="ja-JP" altLang="en-US" sz="1200">
              <a:solidFill>
                <a:schemeClr val="tx1"/>
              </a:solidFill>
              <a:latin typeface="ＭＳ ゴシック" pitchFamily="49" charset="-128"/>
              <a:ea typeface="ＭＳ ゴシック" pitchFamily="49" charset="-128"/>
            </a:rPr>
            <a:t>　前年度から減となった要因としては、ピークの令和４年度を過ぎて元利償還金が減少したことによるものである。今後も投資的経費の状況を考慮しつつ、実質公債費比率の上昇の抑制に努める。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今年度における将来負担比率は２９．４％であり、前年度の３４．４％から５．０ポイント下がっている。</a:t>
          </a:r>
        </a:p>
        <a:p>
          <a:r>
            <a:rPr kumimoji="1" lang="ja-JP" altLang="en-US" sz="1400">
              <a:solidFill>
                <a:schemeClr val="tx1"/>
              </a:solidFill>
              <a:latin typeface="ＭＳ ゴシック" pitchFamily="49" charset="-128"/>
              <a:ea typeface="ＭＳ ゴシック" pitchFamily="49" charset="-128"/>
            </a:rPr>
            <a:t>　今年度の将来負担比率が下がった主な要因について、地方債現在高が借入額に対して償還額が大きく上回ったことにより減少したことと、充当可能基金額が増額したことが挙げられる。</a:t>
          </a:r>
        </a:p>
        <a:p>
          <a:r>
            <a:rPr kumimoji="1" lang="ja-JP" altLang="en-US" sz="1400">
              <a:solidFill>
                <a:schemeClr val="tx1"/>
              </a:solidFill>
              <a:latin typeface="ＭＳ ゴシック" pitchFamily="49" charset="-128"/>
              <a:ea typeface="ＭＳ ゴシック" pitchFamily="49" charset="-128"/>
            </a:rPr>
            <a:t>　今後も、選択と集中に基づいた適正な地方債の新規発行に努めること及び基金残高の維持を図ることにより、将来負担比率の上昇の抑制に努める。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岩手県滝沢市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基金全体としては、取崩額を積立金が上回ったことにより増加の一途をたどっている。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５年度において、減債基金は取崩額の方が大きいため減となったが、地域整備特別対策事業基金についてはふるさと納税額の増収、庁舎改修事業や中心拠点商業地区開発整備など今後の事業に向けた積立を積極的に実施したことから、増とな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見込まれる大規模事業等や自然災害・感染症等の不測の事態による歳入の減少又は歳出の増加に備え、基金の現在高を確保し、あわせて基金の運用収入の向上を図るため、債権等による効率的な運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地域整備及び自ら考え自ら行う地域づくりの推進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防衛施設周辺の生活環境の整備等に関する法律第９条の規定による公共用の施設の整備又はその他の生活環境の改善若しくは開発の円滑な実施への寄与</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・情報通信産業集積振興基金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ＩＰＵイノベーションセンターの管理及び運営に関する事業、市が所有する情報通信産業の集積を図るための用地の管理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森林整備及びその促進に関する施策に要する経費の財源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・滝沢市新型コロナウイルス感染症対応中小企業融資資金利子補給等基金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新型コロナウイルス感染症の影響により経営が悪化した市内の中小企業者のうち、滝沢市中小企業振興資金の貸付けを受けたものに対して市が行う利子及び保証料の補給に要する経費の財源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・地域整備特別対策基金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取崩額１５１百万円に対し、令和５年度ふるさと納税収入額９３百万円に加え、今後の大規模事業等に向けて１４５百万円を積み立てたため、前年度比８７百万円の増となった。</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・地域整備特別対策基金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庁舎等の老朽化する公共施設の更新等の財源や中心拠点商業地区開発事業等の大規模事業に計画的に充当していくこととする。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取崩額を４１６百万円としたが、積立金が７１６百万円となったため前年度比３００百万円の増となった。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見込まれる大規模事業等や自然災害・感染症等の不測の事態による歳入の減少又は歳出の増加に備え、基金の現在高を確保し、あわせて基金の運用収入の向上を図るため、債権等による効率的な運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償還に向けて５０百万円の取り崩しを行ったことから減となった。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将来的に見込まれる市債の元金償還額の増加に対し、計画的に充当していくこととする。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54,933
54,671
182.46
22,768,119
21,754,537
558,427
11,771,698
16,881,068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減価償却率は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事業用資産が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61.3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79.3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％となっている。事業用資産については、市営住宅や勤労者体育センター等、減価償却済の耐用年数を超過した資産が複数存在していることが減価償却率が高い要因であり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財政措置がある地方債</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等を活用し、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施設の更新</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又は統合</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廃止の検討を行う必要がある。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インフラ資産の減価償却率が高いが、大部分は道路であり、随時復旧工事を要する性質のものである。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258945" y="5882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196465" y="5969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38100</xdr:rowOff>
    </xdr:from>
    <xdr:to>
      <xdr:col>23</xdr:col>
      <xdr:colOff>136525</xdr:colOff>
      <xdr:row>33</xdr:row>
      <xdr:rowOff>139700</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157345"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16527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258945"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144780</xdr:rowOff>
    </xdr:from>
    <xdr:to>
      <xdr:col>19</xdr:col>
      <xdr:colOff>187325</xdr:colOff>
      <xdr:row>33</xdr:row>
      <xdr:rowOff>74930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537585" y="6278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24130</xdr:rowOff>
    </xdr:from>
    <xdr:to>
      <xdr:col>23</xdr:col>
      <xdr:colOff>85725</xdr:colOff>
      <xdr:row>33</xdr:row>
      <xdr:rowOff>88900</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588385" y="6325870"/>
          <a:ext cx="619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83608</xdr:rowOff>
    </xdr:from>
    <xdr:to>
      <xdr:col>15</xdr:col>
      <xdr:colOff>187325</xdr:colOff>
      <xdr:row>33</xdr:row>
      <xdr:rowOff>13758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867025" y="6217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134408</xdr:rowOff>
    </xdr:from>
    <xdr:to>
      <xdr:col>19</xdr:col>
      <xdr:colOff>136525</xdr:colOff>
      <xdr:row>33</xdr:row>
      <xdr:rowOff>24130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917825" y="6268508"/>
          <a:ext cx="67056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196465" y="6099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32</xdr:row>
      <xdr:rowOff>134408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247265" y="6146165"/>
          <a:ext cx="67056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525905" y="6099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12065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576705" y="6146165"/>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395989" y="57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2738129" y="57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067569" y="575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39700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66057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395989" y="636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4885</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2738129" y="630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067569"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397009"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主な減少要因としては、地方債の現在高の減少により、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100">
              <a:latin typeface="ＭＳ Ｐゴシック" panose="020B0600070205080204" pitchFamily="50" charset="-128"/>
              <a:ea typeface="ＭＳ Ｐゴシック" panose="020B0600070205080204" pitchFamily="50" charset="-128"/>
            </a:rPr>
            <a:t>将来負担額が減少したことによる。地方債の現在高は減少傾向にあるが、今後も将来負担を見据えて公共事業等の実施及び市債借入を慎重に検討し、計画的に基金財源の確保を図る必要がある。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3080365" y="574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017885" y="589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0347325" y="5910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134973</xdr:rowOff>
    </xdr:from>
    <xdr:to>
      <xdr:col>76</xdr:col>
      <xdr:colOff>73025</xdr:colOff>
      <xdr:row>30</xdr:row>
      <xdr:rowOff>65123</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3001625" y="5766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157850</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3080365" y="562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145768</xdr:rowOff>
    </xdr:from>
    <xdr:to>
      <xdr:col>72</xdr:col>
      <xdr:colOff>123825</xdr:colOff>
      <xdr:row>30</xdr:row>
      <xdr:rowOff>75918</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2359005" y="5776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14323</xdr:rowOff>
    </xdr:from>
    <xdr:to>
      <xdr:col>76</xdr:col>
      <xdr:colOff>22225</xdr:colOff>
      <xdr:row>30</xdr:row>
      <xdr:rowOff>25118</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2409805" y="5813143"/>
          <a:ext cx="6197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87355</xdr:rowOff>
    </xdr:from>
    <xdr:to>
      <xdr:col>68</xdr:col>
      <xdr:colOff>123825</xdr:colOff>
      <xdr:row>30</xdr:row>
      <xdr:rowOff>17505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1688445" y="571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138155</xdr:rowOff>
    </xdr:from>
    <xdr:to>
      <xdr:col>72</xdr:col>
      <xdr:colOff>73025</xdr:colOff>
      <xdr:row>30</xdr:row>
      <xdr:rowOff>25118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1739245" y="5769335"/>
          <a:ext cx="67056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112374</xdr:rowOff>
    </xdr:from>
    <xdr:to>
      <xdr:col>64</xdr:col>
      <xdr:colOff>123825</xdr:colOff>
      <xdr:row>31</xdr:row>
      <xdr:rowOff>42524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017885" y="5911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138155</xdr:rowOff>
    </xdr:from>
    <xdr:to>
      <xdr:col>68</xdr:col>
      <xdr:colOff>73025</xdr:colOff>
      <xdr:row>30</xdr:row>
      <xdr:rowOff>163174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068685" y="5769335"/>
          <a:ext cx="670560" cy="1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91094</xdr:rowOff>
    </xdr:from>
    <xdr:to>
      <xdr:col>60</xdr:col>
      <xdr:colOff>123825</xdr:colOff>
      <xdr:row>32</xdr:row>
      <xdr:rowOff>21244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0347325" y="6057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163174</xdr:rowOff>
    </xdr:from>
    <xdr:to>
      <xdr:col>64</xdr:col>
      <xdr:colOff>73025</xdr:colOff>
      <xdr:row>31</xdr:row>
      <xdr:rowOff>141894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0398125" y="5961994"/>
          <a:ext cx="670560" cy="1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2185092" y="552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1527232" y="54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0856672" y="567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0186112" y="56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67045</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2185092" y="58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8632</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1527232" y="58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33651</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0856672" y="60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12371</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0186112" y="614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54,933
54,671
182.46
22,768,119
21,754,537
558,427
11,771,698
16,881,068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29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133985</xdr:rowOff>
    </xdr:from>
    <xdr:to>
      <xdr:col>24</xdr:col>
      <xdr:colOff>114300</xdr:colOff>
      <xdr:row>40</xdr:row>
      <xdr:rowOff>64135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112412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101600</xdr:rowOff>
    </xdr:from>
    <xdr:to>
      <xdr:col>20</xdr:col>
      <xdr:colOff>38100</xdr:colOff>
      <xdr:row>40</xdr:row>
      <xdr:rowOff>31750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639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152400</xdr:rowOff>
    </xdr:from>
    <xdr:to>
      <xdr:col>24</xdr:col>
      <xdr:colOff>63500</xdr:colOff>
      <xdr:row>40</xdr:row>
      <xdr:rowOff>13335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669036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73025</xdr:rowOff>
    </xdr:from>
    <xdr:to>
      <xdr:col>15</xdr:col>
      <xdr:colOff>101600</xdr:colOff>
      <xdr:row>40</xdr:row>
      <xdr:rowOff>3175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61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123825</xdr:rowOff>
    </xdr:from>
    <xdr:to>
      <xdr:col>19</xdr:col>
      <xdr:colOff>177800</xdr:colOff>
      <xdr:row>39</xdr:row>
      <xdr:rowOff>152400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66178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42545</xdr:rowOff>
    </xdr:from>
    <xdr:to>
      <xdr:col>10</xdr:col>
      <xdr:colOff>165100</xdr:colOff>
      <xdr:row>39</xdr:row>
      <xdr:rowOff>144145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93345</xdr:rowOff>
    </xdr:from>
    <xdr:to>
      <xdr:col>15</xdr:col>
      <xdr:colOff>50800</xdr:colOff>
      <xdr:row>39</xdr:row>
      <xdr:rowOff>123825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63130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xdr:rowOff>
    </xdr:from>
    <xdr:to>
      <xdr:col>6</xdr:col>
      <xdr:colOff>38100</xdr:colOff>
      <xdr:row>39</xdr:row>
      <xdr:rowOff>115570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64770</xdr:rowOff>
    </xdr:from>
    <xdr:to>
      <xdr:col>10</xdr:col>
      <xdr:colOff>114300</xdr:colOff>
      <xdr:row>39</xdr:row>
      <xdr:rowOff>93345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08380" y="660273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22877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165752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135272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106697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9258300" y="6727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86131</xdr:rowOff>
    </xdr:from>
    <xdr:to>
      <xdr:col>55</xdr:col>
      <xdr:colOff>50800</xdr:colOff>
      <xdr:row>40</xdr:row>
      <xdr:rowOff>16281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192260" y="66240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109008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9258300" y="64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138443</xdr:rowOff>
    </xdr:from>
    <xdr:to>
      <xdr:col>50</xdr:col>
      <xdr:colOff>165100</xdr:colOff>
      <xdr:row>40</xdr:row>
      <xdr:rowOff>68593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445500" y="667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136931</xdr:rowOff>
    </xdr:from>
    <xdr:to>
      <xdr:col>55</xdr:col>
      <xdr:colOff>0</xdr:colOff>
      <xdr:row>40</xdr:row>
      <xdr:rowOff>17793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496300" y="6674891"/>
          <a:ext cx="723900" cy="4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141033</xdr:rowOff>
    </xdr:from>
    <xdr:to>
      <xdr:col>46</xdr:col>
      <xdr:colOff>38100</xdr:colOff>
      <xdr:row>40</xdr:row>
      <xdr:rowOff>71183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670800" y="66789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17793</xdr:rowOff>
    </xdr:from>
    <xdr:to>
      <xdr:col>50</xdr:col>
      <xdr:colOff>114300</xdr:colOff>
      <xdr:row>40</xdr:row>
      <xdr:rowOff>20383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713980" y="6723393"/>
          <a:ext cx="78232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139357</xdr:rowOff>
    </xdr:from>
    <xdr:to>
      <xdr:col>41</xdr:col>
      <xdr:colOff>101600</xdr:colOff>
      <xdr:row>40</xdr:row>
      <xdr:rowOff>69507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873240" y="6677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18707</xdr:rowOff>
    </xdr:from>
    <xdr:to>
      <xdr:col>45</xdr:col>
      <xdr:colOff>177800</xdr:colOff>
      <xdr:row>40</xdr:row>
      <xdr:rowOff>20383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24040" y="6724307"/>
          <a:ext cx="78994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140195</xdr:rowOff>
    </xdr:from>
    <xdr:to>
      <xdr:col>36</xdr:col>
      <xdr:colOff>165100</xdr:colOff>
      <xdr:row>40</xdr:row>
      <xdr:rowOff>70345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098540" y="6678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18707</xdr:rowOff>
    </xdr:from>
    <xdr:to>
      <xdr:col>41</xdr:col>
      <xdr:colOff>50800</xdr:colOff>
      <xdr:row>40</xdr:row>
      <xdr:rowOff>19545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149340" y="6724307"/>
          <a:ext cx="7747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8271587" y="68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7509587" y="68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6712027" y="686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5937327" y="68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85120</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8271587" y="645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87710</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7509587" y="645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86034</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6712027" y="645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86872</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5937327" y="645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124960" y="1019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37374</xdr:rowOff>
    </xdr:from>
    <xdr:to>
      <xdr:col>24</xdr:col>
      <xdr:colOff>114300</xdr:colOff>
      <xdr:row>60</xdr:row>
      <xdr:rowOff>138974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03606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60251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124960"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xdr:rowOff>
    </xdr:from>
    <xdr:to>
      <xdr:col>20</xdr:col>
      <xdr:colOff>38100</xdr:colOff>
      <xdr:row>60</xdr:row>
      <xdr:rowOff>114481</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312160" y="10071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63681</xdr:rowOff>
    </xdr:from>
    <xdr:to>
      <xdr:col>24</xdr:col>
      <xdr:colOff>63500</xdr:colOff>
      <xdr:row>60</xdr:row>
      <xdr:rowOff>88174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355340" y="10122081"/>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5146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63681</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565400" y="10120449"/>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159838</xdr:rowOff>
    </xdr:from>
    <xdr:to>
      <xdr:col>10</xdr:col>
      <xdr:colOff>165100</xdr:colOff>
      <xdr:row>60</xdr:row>
      <xdr:rowOff>89988</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739900" y="1005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39188</xdr:rowOff>
    </xdr:from>
    <xdr:to>
      <xdr:col>15</xdr:col>
      <xdr:colOff>50800</xdr:colOff>
      <xdr:row>60</xdr:row>
      <xdr:rowOff>62049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790700" y="10097588"/>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148409</xdr:rowOff>
    </xdr:from>
    <xdr:to>
      <xdr:col>6</xdr:col>
      <xdr:colOff>38100</xdr:colOff>
      <xdr:row>60</xdr:row>
      <xdr:rowOff>78559</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965200" y="10039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27759</xdr:rowOff>
    </xdr:from>
    <xdr:to>
      <xdr:col>10</xdr:col>
      <xdr:colOff>114300</xdr:colOff>
      <xdr:row>60</xdr:row>
      <xdr:rowOff>39188</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008380" y="10086159"/>
          <a:ext cx="7823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8363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131008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170564" y="985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385704" y="985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106515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61100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95086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83630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165414</xdr:rowOff>
    </xdr:from>
    <xdr:to>
      <xdr:col>55</xdr:col>
      <xdr:colOff>50800</xdr:colOff>
      <xdr:row>64</xdr:row>
      <xdr:rowOff>95564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7267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80341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6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165607</xdr:rowOff>
    </xdr:from>
    <xdr:to>
      <xdr:col>50</xdr:col>
      <xdr:colOff>165100</xdr:colOff>
      <xdr:row>64</xdr:row>
      <xdr:rowOff>95757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7269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44764</xdr:rowOff>
    </xdr:from>
    <xdr:to>
      <xdr:col>55</xdr:col>
      <xdr:colOff>0</xdr:colOff>
      <xdr:row>64</xdr:row>
      <xdr:rowOff>44957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773724"/>
          <a:ext cx="7239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166592</xdr:rowOff>
    </xdr:from>
    <xdr:to>
      <xdr:col>46</xdr:col>
      <xdr:colOff>38100</xdr:colOff>
      <xdr:row>64</xdr:row>
      <xdr:rowOff>96742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7279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44957</xdr:rowOff>
    </xdr:from>
    <xdr:to>
      <xdr:col>50</xdr:col>
      <xdr:colOff>114300</xdr:colOff>
      <xdr:row>64</xdr:row>
      <xdr:rowOff>45942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713980" y="10773917"/>
          <a:ext cx="78232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166666</xdr:rowOff>
    </xdr:from>
    <xdr:to>
      <xdr:col>41</xdr:col>
      <xdr:colOff>101600</xdr:colOff>
      <xdr:row>64</xdr:row>
      <xdr:rowOff>96816</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727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45942</xdr:rowOff>
    </xdr:from>
    <xdr:to>
      <xdr:col>45</xdr:col>
      <xdr:colOff>177800</xdr:colOff>
      <xdr:row>64</xdr:row>
      <xdr:rowOff>46016</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24040" y="10774902"/>
          <a:ext cx="78994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167034</xdr:rowOff>
    </xdr:from>
    <xdr:to>
      <xdr:col>36</xdr:col>
      <xdr:colOff>165100</xdr:colOff>
      <xdr:row>64</xdr:row>
      <xdr:rowOff>97184</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728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46016</xdr:rowOff>
    </xdr:from>
    <xdr:to>
      <xdr:col>41</xdr:col>
      <xdr:colOff>50800</xdr:colOff>
      <xdr:row>64</xdr:row>
      <xdr:rowOff>46384</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149340" y="10774976"/>
          <a:ext cx="7747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0255" y="1039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7269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86884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239271" y="1081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87869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477271" y="1081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87943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702571" y="108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88311</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905011" y="1081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7399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355340" y="1453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31114</xdr:rowOff>
    </xdr:from>
    <xdr:to>
      <xdr:col>6</xdr:col>
      <xdr:colOff>38100</xdr:colOff>
      <xdr:row>86</xdr:row>
      <xdr:rowOff>132714</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965200" y="144481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81914</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008380" y="14498954"/>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3857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6110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123841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836304" y="1454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9258300" y="1414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873240" y="142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09854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59689</xdr:rowOff>
    </xdr:from>
    <xdr:to>
      <xdr:col>55</xdr:col>
      <xdr:colOff>50800</xdr:colOff>
      <xdr:row>86</xdr:row>
      <xdr:rowOff>161289</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192260" y="14476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146066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9258300"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59689</xdr:rowOff>
    </xdr:from>
    <xdr:to>
      <xdr:col>50</xdr:col>
      <xdr:colOff>165100</xdr:colOff>
      <xdr:row>86</xdr:row>
      <xdr:rowOff>161289</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445500" y="144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110489</xdr:rowOff>
    </xdr:from>
    <xdr:to>
      <xdr:col>55</xdr:col>
      <xdr:colOff>0</xdr:colOff>
      <xdr:row>86</xdr:row>
      <xdr:rowOff>110489</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8496300" y="1452752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59689</xdr:rowOff>
    </xdr:from>
    <xdr:to>
      <xdr:col>46</xdr:col>
      <xdr:colOff>38100</xdr:colOff>
      <xdr:row>86</xdr:row>
      <xdr:rowOff>161289</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670800" y="14476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110489</xdr:rowOff>
    </xdr:from>
    <xdr:to>
      <xdr:col>50</xdr:col>
      <xdr:colOff>114300</xdr:colOff>
      <xdr:row>86</xdr:row>
      <xdr:rowOff>110489</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7713980" y="1452752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59689</xdr:rowOff>
    </xdr:from>
    <xdr:to>
      <xdr:col>41</xdr:col>
      <xdr:colOff>101600</xdr:colOff>
      <xdr:row>86</xdr:row>
      <xdr:rowOff>161289</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873240" y="144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110489</xdr:rowOff>
    </xdr:from>
    <xdr:to>
      <xdr:col>45</xdr:col>
      <xdr:colOff>177800</xdr:colOff>
      <xdr:row>86</xdr:row>
      <xdr:rowOff>110489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6924040" y="1452752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59689</xdr:rowOff>
    </xdr:from>
    <xdr:to>
      <xdr:col>36</xdr:col>
      <xdr:colOff>165100</xdr:colOff>
      <xdr:row>86</xdr:row>
      <xdr:rowOff>161289</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098540" y="144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110489</xdr:rowOff>
    </xdr:from>
    <xdr:to>
      <xdr:col>41</xdr:col>
      <xdr:colOff>50800</xdr:colOff>
      <xdr:row>86</xdr:row>
      <xdr:rowOff>110489</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6149340" y="1452752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750958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6712027" y="140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5937327" y="140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152416</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8271587" y="1456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152416</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7509587" y="1456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152416</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6712027" y="1456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152416</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5937327" y="1456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143510</xdr:rowOff>
    </xdr:from>
    <xdr:to>
      <xdr:col>67</xdr:col>
      <xdr:colOff>101600</xdr:colOff>
      <xdr:row>38</xdr:row>
      <xdr:rowOff>73660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1231880" y="634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652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00000000-0008-0000-0100-0000B4010000}"/>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64787</xdr:rowOff>
    </xdr:from>
    <xdr:ext cx="405111" cy="259045"/>
    <xdr:sp macro="" textlink="">
      <xdr:nvSpPr>
        <xdr:cNvPr id="440" name="n_4main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110298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認定こども園・幼稚園・保育所】&#10;一人当たり面積グラフ枠">
          <a:extLst>
            <a:ext uri="{FF2B5EF4-FFF2-40B4-BE49-F238E27FC236}">
              <a16:creationId xmlns:a16="http://schemas.microsoft.com/office/drawing/2014/main" id="{00000000-0008-0000-0100-0000CF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65" name="【認定こども園・幼稚園・保育所】&#10;一人当たり面積最小値テキスト">
          <a:extLst>
            <a:ext uri="{FF2B5EF4-FFF2-40B4-BE49-F238E27FC236}">
              <a16:creationId xmlns:a16="http://schemas.microsoft.com/office/drawing/2014/main" id="{00000000-0008-0000-0100-0000D1010000}"/>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67" name="【認定こども園・幼稚園・保育所】&#10;一人当たり面積最大値テキスト">
          <a:extLst>
            <a:ext uri="{FF2B5EF4-FFF2-40B4-BE49-F238E27FC236}">
              <a16:creationId xmlns:a16="http://schemas.microsoft.com/office/drawing/2014/main" id="{00000000-0008-0000-0100-0000D3010000}"/>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69" name="【認定こども園・幼稚園・保育所】&#10;一人当たり面積平均値テキスト">
          <a:extLst>
            <a:ext uri="{FF2B5EF4-FFF2-40B4-BE49-F238E27FC236}">
              <a16:creationId xmlns:a16="http://schemas.microsoft.com/office/drawing/2014/main" id="{00000000-0008-0000-0100-0000D5010000}"/>
            </a:ext>
          </a:extLst>
        </xdr:cNvPr>
        <xdr:cNvSpPr txBox="1"/>
      </xdr:nvSpPr>
      <xdr:spPr>
        <a:xfrm>
          <a:off x="19547840" y="669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74930</xdr:rowOff>
    </xdr:from>
    <xdr:to>
      <xdr:col>98</xdr:col>
      <xdr:colOff>38100</xdr:colOff>
      <xdr:row>42</xdr:row>
      <xdr:rowOff>5080</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16388080" y="6948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120667</xdr:rowOff>
    </xdr:from>
    <xdr:ext cx="469744" cy="259045"/>
    <xdr:sp macro="" textlink="">
      <xdr:nvSpPr>
        <xdr:cNvPr id="481" name="n_1aveValue【認定こども園・幼稚園・保育所】&#10;一人当たり面積">
          <a:extLst>
            <a:ext uri="{FF2B5EF4-FFF2-40B4-BE49-F238E27FC236}">
              <a16:creationId xmlns:a16="http://schemas.microsoft.com/office/drawing/2014/main" id="{00000000-0008-0000-0100-0000E1010000}"/>
            </a:ext>
          </a:extLst>
        </xdr:cNvPr>
        <xdr:cNvSpPr txBox="1"/>
      </xdr:nvSpPr>
      <xdr:spPr>
        <a:xfrm>
          <a:off x="185611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82" name="n_2aveValue【認定こども園・幼稚園・保育所】&#10;一人当たり面積">
          <a:extLst>
            <a:ext uri="{FF2B5EF4-FFF2-40B4-BE49-F238E27FC236}">
              <a16:creationId xmlns:a16="http://schemas.microsoft.com/office/drawing/2014/main" id="{00000000-0008-0000-0100-0000E2010000}"/>
            </a:ext>
          </a:extLst>
        </xdr:cNvPr>
        <xdr:cNvSpPr txBox="1"/>
      </xdr:nvSpPr>
      <xdr:spPr>
        <a:xfrm>
          <a:off x="177762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83" name="n_3aveValue【認定こども園・幼稚園・保育所】&#10;一人当たり面積">
          <a:extLst>
            <a:ext uri="{FF2B5EF4-FFF2-40B4-BE49-F238E27FC236}">
              <a16:creationId xmlns:a16="http://schemas.microsoft.com/office/drawing/2014/main" id="{00000000-0008-0000-0100-0000E3010000}"/>
            </a:ext>
          </a:extLst>
        </xdr:cNvPr>
        <xdr:cNvSpPr txBox="1"/>
      </xdr:nvSpPr>
      <xdr:spPr>
        <a:xfrm>
          <a:off x="170015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84" name="n_4aveValue【認定こども園・幼稚園・保育所】&#10;一人当たり面積">
          <a:extLst>
            <a:ext uri="{FF2B5EF4-FFF2-40B4-BE49-F238E27FC236}">
              <a16:creationId xmlns:a16="http://schemas.microsoft.com/office/drawing/2014/main" id="{00000000-0008-0000-0100-0000E4010000}"/>
            </a:ext>
          </a:extLst>
        </xdr:cNvPr>
        <xdr:cNvSpPr txBox="1"/>
      </xdr:nvSpPr>
      <xdr:spPr>
        <a:xfrm>
          <a:off x="162268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167657</xdr:rowOff>
    </xdr:from>
    <xdr:ext cx="469744" cy="259045"/>
    <xdr:sp macro="" textlink="">
      <xdr:nvSpPr>
        <xdr:cNvPr id="485" name="n_4mainValue【認定こども園・幼稚園・保育所】&#10;一人当たり面積">
          <a:extLst>
            <a:ext uri="{FF2B5EF4-FFF2-40B4-BE49-F238E27FC236}">
              <a16:creationId xmlns:a16="http://schemas.microsoft.com/office/drawing/2014/main" id="{00000000-0008-0000-0100-0000E5010000}"/>
            </a:ext>
          </a:extLst>
        </xdr:cNvPr>
        <xdr:cNvSpPr txBox="1"/>
      </xdr:nvSpPr>
      <xdr:spPr>
        <a:xfrm>
          <a:off x="1622686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00000000-0008-0000-0100-0000FD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00000000-0008-0000-0100-0000FF010000}"/>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00000000-0008-0000-0100-000001020000}"/>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00000000-0008-0000-0100-000003020000}"/>
            </a:ext>
          </a:extLst>
        </xdr:cNvPr>
        <xdr:cNvSpPr txBox="1"/>
      </xdr:nvSpPr>
      <xdr:spPr>
        <a:xfrm>
          <a:off x="144145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4325600" y="100171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149242</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00000000-0008-0000-0100-00000F020000}"/>
            </a:ext>
          </a:extLst>
        </xdr:cNvPr>
        <xdr:cNvSpPr txBox="1"/>
      </xdr:nvSpPr>
      <xdr:spPr>
        <a:xfrm>
          <a:off x="14414500"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80645</xdr:rowOff>
    </xdr:from>
    <xdr:to>
      <xdr:col>81</xdr:col>
      <xdr:colOff>101600</xdr:colOff>
      <xdr:row>60</xdr:row>
      <xdr:rowOff>10795</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357884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131445</xdr:rowOff>
    </xdr:from>
    <xdr:to>
      <xdr:col>85</xdr:col>
      <xdr:colOff>127000</xdr:colOff>
      <xdr:row>60</xdr:row>
      <xdr:rowOff>5715</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3629640" y="1002220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33020</xdr:rowOff>
    </xdr:from>
    <xdr:to>
      <xdr:col>76</xdr:col>
      <xdr:colOff>165100</xdr:colOff>
      <xdr:row>59</xdr:row>
      <xdr:rowOff>134620</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280414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131445</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854940" y="997458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2029440" y="9897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83820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072620" y="994791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149225</xdr:rowOff>
    </xdr:from>
    <xdr:to>
      <xdr:col>67</xdr:col>
      <xdr:colOff>101600</xdr:colOff>
      <xdr:row>59</xdr:row>
      <xdr:rowOff>79375</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1231880" y="987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28575</xdr:rowOff>
    </xdr:from>
    <xdr:to>
      <xdr:col>71</xdr:col>
      <xdr:colOff>177800</xdr:colOff>
      <xdr:row>59</xdr:row>
      <xdr:rowOff>57150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1282680" y="991933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36" name="n_1aveValue【学校施設】&#10;有形固定資産減価償却率">
          <a:extLst>
            <a:ext uri="{FF2B5EF4-FFF2-40B4-BE49-F238E27FC236}">
              <a16:creationId xmlns:a16="http://schemas.microsoft.com/office/drawing/2014/main" id="{00000000-0008-0000-0100-000018020000}"/>
            </a:ext>
          </a:extLst>
        </xdr:cNvPr>
        <xdr:cNvSpPr txBox="1"/>
      </xdr:nvSpPr>
      <xdr:spPr>
        <a:xfrm>
          <a:off x="13437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37" name="n_2aveValue【学校施設】&#10;有形固定資産減価償却率">
          <a:extLst>
            <a:ext uri="{FF2B5EF4-FFF2-40B4-BE49-F238E27FC236}">
              <a16:creationId xmlns:a16="http://schemas.microsoft.com/office/drawing/2014/main" id="{00000000-0008-0000-0100-000019020000}"/>
            </a:ext>
          </a:extLst>
        </xdr:cNvPr>
        <xdr:cNvSpPr txBox="1"/>
      </xdr:nvSpPr>
      <xdr:spPr>
        <a:xfrm>
          <a:off x="126752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38" name="n_3aveValue【学校施設】&#10;有形固定資産減価償却率">
          <a:extLst>
            <a:ext uri="{FF2B5EF4-FFF2-40B4-BE49-F238E27FC236}">
              <a16:creationId xmlns:a16="http://schemas.microsoft.com/office/drawing/2014/main" id="{00000000-0008-0000-0100-00001A020000}"/>
            </a:ext>
          </a:extLst>
        </xdr:cNvPr>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39" name="n_4aveValue【学校施設】&#10;有形固定資産減価償却率">
          <a:extLst>
            <a:ext uri="{FF2B5EF4-FFF2-40B4-BE49-F238E27FC236}">
              <a16:creationId xmlns:a16="http://schemas.microsoft.com/office/drawing/2014/main" id="{00000000-0008-0000-0100-00001B020000}"/>
            </a:ext>
          </a:extLst>
        </xdr:cNvPr>
        <xdr:cNvSpPr txBox="1"/>
      </xdr:nvSpPr>
      <xdr:spPr>
        <a:xfrm>
          <a:off x="1110298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27322</xdr:rowOff>
    </xdr:from>
    <xdr:ext cx="405111" cy="259045"/>
    <xdr:sp macro="" textlink="">
      <xdr:nvSpPr>
        <xdr:cNvPr id="540" name="n_1mainValue【学校施設】&#10;有形固定資産減価償却率">
          <a:extLst>
            <a:ext uri="{FF2B5EF4-FFF2-40B4-BE49-F238E27FC236}">
              <a16:creationId xmlns:a16="http://schemas.microsoft.com/office/drawing/2014/main" id="{00000000-0008-0000-0100-00001C020000}"/>
            </a:ext>
          </a:extLst>
        </xdr:cNvPr>
        <xdr:cNvSpPr txBox="1"/>
      </xdr:nvSpPr>
      <xdr:spPr>
        <a:xfrm>
          <a:off x="134372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151147</xdr:rowOff>
    </xdr:from>
    <xdr:ext cx="405111" cy="259045"/>
    <xdr:sp macro="" textlink="">
      <xdr:nvSpPr>
        <xdr:cNvPr id="541" name="n_2mainValue【学校施設】&#10;有形固定資産減価償却率">
          <a:extLst>
            <a:ext uri="{FF2B5EF4-FFF2-40B4-BE49-F238E27FC236}">
              <a16:creationId xmlns:a16="http://schemas.microsoft.com/office/drawing/2014/main" id="{00000000-0008-0000-0100-00001D020000}"/>
            </a:ext>
          </a:extLst>
        </xdr:cNvPr>
        <xdr:cNvSpPr txBox="1"/>
      </xdr:nvSpPr>
      <xdr:spPr>
        <a:xfrm>
          <a:off x="126752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42" name="n_3mainValue【学校施設】&#10;有形固定資産減価償却率">
          <a:extLst>
            <a:ext uri="{FF2B5EF4-FFF2-40B4-BE49-F238E27FC236}">
              <a16:creationId xmlns:a16="http://schemas.microsoft.com/office/drawing/2014/main" id="{00000000-0008-0000-0100-00001E020000}"/>
            </a:ext>
          </a:extLst>
        </xdr:cNvPr>
        <xdr:cNvSpPr txBox="1"/>
      </xdr:nvSpPr>
      <xdr:spPr>
        <a:xfrm>
          <a:off x="119005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95902</xdr:rowOff>
    </xdr:from>
    <xdr:ext cx="405111" cy="259045"/>
    <xdr:sp macro="" textlink="">
      <xdr:nvSpPr>
        <xdr:cNvPr id="543" name="n_4mainValue【学校施設】&#10;有形固定資産減価償却率">
          <a:extLst>
            <a:ext uri="{FF2B5EF4-FFF2-40B4-BE49-F238E27FC236}">
              <a16:creationId xmlns:a16="http://schemas.microsoft.com/office/drawing/2014/main" id="{00000000-0008-0000-0100-00001F020000}"/>
            </a:ext>
          </a:extLst>
        </xdr:cNvPr>
        <xdr:cNvSpPr txBox="1"/>
      </xdr:nvSpPr>
      <xdr:spPr>
        <a:xfrm>
          <a:off x="1110298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学校施設】&#10;一人当たり面積グラフ枠">
          <a:extLst>
            <a:ext uri="{FF2B5EF4-FFF2-40B4-BE49-F238E27FC236}">
              <a16:creationId xmlns:a16="http://schemas.microsoft.com/office/drawing/2014/main" id="{00000000-0008-0000-0100-000035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67" name="【学校施設】&#10;一人当たり面積最小値テキスト">
          <a:extLst>
            <a:ext uri="{FF2B5EF4-FFF2-40B4-BE49-F238E27FC236}">
              <a16:creationId xmlns:a16="http://schemas.microsoft.com/office/drawing/2014/main" id="{00000000-0008-0000-0100-000037020000}"/>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69" name="【学校施設】&#10;一人当たり面積最大値テキスト">
          <a:extLst>
            <a:ext uri="{FF2B5EF4-FFF2-40B4-BE49-F238E27FC236}">
              <a16:creationId xmlns:a16="http://schemas.microsoft.com/office/drawing/2014/main" id="{00000000-0008-0000-0100-000039020000}"/>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71" name="【学校施設】&#10;一人当たり面積平均値テキスト">
          <a:extLst>
            <a:ext uri="{FF2B5EF4-FFF2-40B4-BE49-F238E27FC236}">
              <a16:creationId xmlns:a16="http://schemas.microsoft.com/office/drawing/2014/main" id="{00000000-0008-0000-0100-00003B020000}"/>
            </a:ext>
          </a:extLst>
        </xdr:cNvPr>
        <xdr:cNvSpPr txBox="1"/>
      </xdr:nvSpPr>
      <xdr:spPr>
        <a:xfrm>
          <a:off x="1954784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118821</xdr:rowOff>
    </xdr:from>
    <xdr:to>
      <xdr:col>116</xdr:col>
      <xdr:colOff>114300</xdr:colOff>
      <xdr:row>63</xdr:row>
      <xdr:rowOff>48971</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19458940" y="10512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97248</xdr:rowOff>
    </xdr:from>
    <xdr:ext cx="469744" cy="259045"/>
    <xdr:sp macro="" textlink="">
      <xdr:nvSpPr>
        <xdr:cNvPr id="583" name="【学校施設】&#10;一人当たり面積該当値テキスト">
          <a:extLst>
            <a:ext uri="{FF2B5EF4-FFF2-40B4-BE49-F238E27FC236}">
              <a16:creationId xmlns:a16="http://schemas.microsoft.com/office/drawing/2014/main" id="{00000000-0008-0000-0100-000047020000}"/>
            </a:ext>
          </a:extLst>
        </xdr:cNvPr>
        <xdr:cNvSpPr txBox="1"/>
      </xdr:nvSpPr>
      <xdr:spPr>
        <a:xfrm>
          <a:off x="19547840" y="1049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121565</xdr:rowOff>
    </xdr:from>
    <xdr:to>
      <xdr:col>112</xdr:col>
      <xdr:colOff>38100</xdr:colOff>
      <xdr:row>63</xdr:row>
      <xdr:rowOff>51715</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18735040" y="10515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169621</xdr:rowOff>
    </xdr:from>
    <xdr:to>
      <xdr:col>116</xdr:col>
      <xdr:colOff>63500</xdr:colOff>
      <xdr:row>63</xdr:row>
      <xdr:rowOff>915</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18778220" y="105633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94590</xdr:rowOff>
    </xdr:from>
    <xdr:to>
      <xdr:col>107</xdr:col>
      <xdr:colOff>101600</xdr:colOff>
      <xdr:row>63</xdr:row>
      <xdr:rowOff>24740</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7937480" y="10488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145390</xdr:rowOff>
    </xdr:from>
    <xdr:to>
      <xdr:col>111</xdr:col>
      <xdr:colOff>177800</xdr:colOff>
      <xdr:row>63</xdr:row>
      <xdr:rowOff>915</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7988280" y="10539070"/>
          <a:ext cx="78994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93675</xdr:rowOff>
    </xdr:from>
    <xdr:to>
      <xdr:col>102</xdr:col>
      <xdr:colOff>165100</xdr:colOff>
      <xdr:row>63</xdr:row>
      <xdr:rowOff>23825</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7162780" y="10487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144475</xdr:rowOff>
    </xdr:from>
    <xdr:to>
      <xdr:col>107</xdr:col>
      <xdr:colOff>50800</xdr:colOff>
      <xdr:row>62</xdr:row>
      <xdr:rowOff>145390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7213580" y="10538155"/>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91846</xdr:rowOff>
    </xdr:from>
    <xdr:to>
      <xdr:col>98</xdr:col>
      <xdr:colOff>38100</xdr:colOff>
      <xdr:row>63</xdr:row>
      <xdr:rowOff>21996</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6388080" y="10485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142646</xdr:rowOff>
    </xdr:from>
    <xdr:to>
      <xdr:col>102</xdr:col>
      <xdr:colOff>114300</xdr:colOff>
      <xdr:row>62</xdr:row>
      <xdr:rowOff>144475</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6431260" y="10536326"/>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92" name="n_1aveValue【学校施設】&#10;一人当たり面積">
          <a:extLst>
            <a:ext uri="{FF2B5EF4-FFF2-40B4-BE49-F238E27FC236}">
              <a16:creationId xmlns:a16="http://schemas.microsoft.com/office/drawing/2014/main" id="{00000000-0008-0000-0100-000050020000}"/>
            </a:ext>
          </a:extLst>
        </xdr:cNvPr>
        <xdr:cNvSpPr txBox="1"/>
      </xdr:nvSpPr>
      <xdr:spPr>
        <a:xfrm>
          <a:off x="18561127" y="102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93" name="n_2aveValue【学校施設】&#10;一人当たり面積">
          <a:extLst>
            <a:ext uri="{FF2B5EF4-FFF2-40B4-BE49-F238E27FC236}">
              <a16:creationId xmlns:a16="http://schemas.microsoft.com/office/drawing/2014/main" id="{00000000-0008-0000-0100-000051020000}"/>
            </a:ext>
          </a:extLst>
        </xdr:cNvPr>
        <xdr:cNvSpPr txBox="1"/>
      </xdr:nvSpPr>
      <xdr:spPr>
        <a:xfrm>
          <a:off x="1777626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594" name="n_3aveValue【学校施設】&#10;一人当たり面積">
          <a:extLst>
            <a:ext uri="{FF2B5EF4-FFF2-40B4-BE49-F238E27FC236}">
              <a16:creationId xmlns:a16="http://schemas.microsoft.com/office/drawing/2014/main" id="{00000000-0008-0000-0100-000052020000}"/>
            </a:ext>
          </a:extLst>
        </xdr:cNvPr>
        <xdr:cNvSpPr txBox="1"/>
      </xdr:nvSpPr>
      <xdr:spPr>
        <a:xfrm>
          <a:off x="17001567" y="1025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595" name="n_4aveValue【学校施設】&#10;一人当たり面積">
          <a:extLst>
            <a:ext uri="{FF2B5EF4-FFF2-40B4-BE49-F238E27FC236}">
              <a16:creationId xmlns:a16="http://schemas.microsoft.com/office/drawing/2014/main" id="{00000000-0008-0000-0100-000053020000}"/>
            </a:ext>
          </a:extLst>
        </xdr:cNvPr>
        <xdr:cNvSpPr txBox="1"/>
      </xdr:nvSpPr>
      <xdr:spPr>
        <a:xfrm>
          <a:off x="16226867" y="105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42842</xdr:rowOff>
    </xdr:from>
    <xdr:ext cx="469744" cy="259045"/>
    <xdr:sp macro="" textlink="">
      <xdr:nvSpPr>
        <xdr:cNvPr id="596" name="n_1mainValue【学校施設】&#10;一人当たり面積">
          <a:extLst>
            <a:ext uri="{FF2B5EF4-FFF2-40B4-BE49-F238E27FC236}">
              <a16:creationId xmlns:a16="http://schemas.microsoft.com/office/drawing/2014/main" id="{00000000-0008-0000-0100-000054020000}"/>
            </a:ext>
          </a:extLst>
        </xdr:cNvPr>
        <xdr:cNvSpPr txBox="1"/>
      </xdr:nvSpPr>
      <xdr:spPr>
        <a:xfrm>
          <a:off x="18561127" y="1060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41267</xdr:rowOff>
    </xdr:from>
    <xdr:ext cx="469744" cy="259045"/>
    <xdr:sp macro="" textlink="">
      <xdr:nvSpPr>
        <xdr:cNvPr id="597" name="n_2mainValue【学校施設】&#10;一人当たり面積">
          <a:extLst>
            <a:ext uri="{FF2B5EF4-FFF2-40B4-BE49-F238E27FC236}">
              <a16:creationId xmlns:a16="http://schemas.microsoft.com/office/drawing/2014/main" id="{00000000-0008-0000-0100-000055020000}"/>
            </a:ext>
          </a:extLst>
        </xdr:cNvPr>
        <xdr:cNvSpPr txBox="1"/>
      </xdr:nvSpPr>
      <xdr:spPr>
        <a:xfrm>
          <a:off x="17776267" y="102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14952</xdr:rowOff>
    </xdr:from>
    <xdr:ext cx="469744" cy="259045"/>
    <xdr:sp macro="" textlink="">
      <xdr:nvSpPr>
        <xdr:cNvPr id="598" name="n_3mainValue【学校施設】&#10;一人当たり面積">
          <a:extLst>
            <a:ext uri="{FF2B5EF4-FFF2-40B4-BE49-F238E27FC236}">
              <a16:creationId xmlns:a16="http://schemas.microsoft.com/office/drawing/2014/main" id="{00000000-0008-0000-0100-000056020000}"/>
            </a:ext>
          </a:extLst>
        </xdr:cNvPr>
        <xdr:cNvSpPr txBox="1"/>
      </xdr:nvSpPr>
      <xdr:spPr>
        <a:xfrm>
          <a:off x="17001567" y="105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38523</xdr:rowOff>
    </xdr:from>
    <xdr:ext cx="469744" cy="259045"/>
    <xdr:sp macro="" textlink="">
      <xdr:nvSpPr>
        <xdr:cNvPr id="599" name="n_4mainValue【学校施設】&#10;一人当たり面積">
          <a:extLst>
            <a:ext uri="{FF2B5EF4-FFF2-40B4-BE49-F238E27FC236}">
              <a16:creationId xmlns:a16="http://schemas.microsoft.com/office/drawing/2014/main" id="{00000000-0008-0000-0100-000057020000}"/>
            </a:ext>
          </a:extLst>
        </xdr:cNvPr>
        <xdr:cNvSpPr txBox="1"/>
      </xdr:nvSpPr>
      <xdr:spPr>
        <a:xfrm>
          <a:off x="16226867" y="1026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令和５年度数値を類似団体平均と比較すると、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における「有形固定資産減価償却率」は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橋りょう・トンネル（滝沢市は橋りょうのみ）</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ポイント下回っている。今後も引き続き、道路及び橋りょうの長寿命化対策に積極的に取り組む必要がある。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は減価償却済の耐用年数を超過しており、耐震基準を満たしているものの今後も住宅の使用に支障が出ないように適切な維持管理が必要である。「一人当たり面積」は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平方メートル下回っているが、これは市内に民営のアパートや貸家が多くあるためである。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における「有形固定資産減価償却率」は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ポイント下回っており、今後も引き続きの計画的な老朽化対策に取り組む必要がある。また、姥屋敷小中学校が統合する方針となったため、当該学校施設の有効的な活用等について検討する必要がある。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年度に市所有の姥屋敷保育所・南巣子保育園を民間譲渡</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54,933
54,671
182.46
22,768,119
21,754,537
558,427
11,771,698
16,881,068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311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120106</xdr:rowOff>
    </xdr:from>
    <xdr:to>
      <xdr:col>24</xdr:col>
      <xdr:colOff>114300</xdr:colOff>
      <xdr:row>36</xdr:row>
      <xdr:rowOff>50256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5987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142983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58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46627</xdr:rowOff>
    </xdr:from>
    <xdr:to>
      <xdr:col>20</xdr:col>
      <xdr:colOff>38100</xdr:colOff>
      <xdr:row>35</xdr:row>
      <xdr:rowOff>148227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5914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97427</xdr:rowOff>
    </xdr:from>
    <xdr:to>
      <xdr:col>24</xdr:col>
      <xdr:colOff>63500</xdr:colOff>
      <xdr:row>35</xdr:row>
      <xdr:rowOff>170906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5964827"/>
          <a:ext cx="73152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144599</xdr:rowOff>
    </xdr:from>
    <xdr:to>
      <xdr:col>15</xdr:col>
      <xdr:colOff>101600</xdr:colOff>
      <xdr:row>35</xdr:row>
      <xdr:rowOff>74749</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5844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23949</xdr:rowOff>
    </xdr:from>
    <xdr:to>
      <xdr:col>19</xdr:col>
      <xdr:colOff>177800</xdr:colOff>
      <xdr:row>35</xdr:row>
      <xdr:rowOff>97427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5891349"/>
          <a:ext cx="78994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72753</xdr:rowOff>
    </xdr:from>
    <xdr:to>
      <xdr:col>10</xdr:col>
      <xdr:colOff>165100</xdr:colOff>
      <xdr:row>35</xdr:row>
      <xdr:rowOff>2903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5772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123553</xdr:rowOff>
    </xdr:from>
    <xdr:to>
      <xdr:col>15</xdr:col>
      <xdr:colOff>50800</xdr:colOff>
      <xdr:row>35</xdr:row>
      <xdr:rowOff>23949</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5823313"/>
          <a:ext cx="7747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170724</xdr:rowOff>
    </xdr:from>
    <xdr:to>
      <xdr:col>6</xdr:col>
      <xdr:colOff>38100</xdr:colOff>
      <xdr:row>34</xdr:row>
      <xdr:rowOff>100874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65200" y="57028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50074</xdr:rowOff>
    </xdr:from>
    <xdr:to>
      <xdr:col>10</xdr:col>
      <xdr:colOff>114300</xdr:colOff>
      <xdr:row>34</xdr:row>
      <xdr:rowOff>123553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008380" y="5749834"/>
          <a:ext cx="78232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170564"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38570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611004" y="635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836304"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164754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17056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91276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385704"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19430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1100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117401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36304" y="548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19226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92583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44550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496300" y="68922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67080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713980" y="68922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8732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24040" y="6892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0985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149340" y="689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67120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59373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827158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750958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67120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59373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036060" y="1021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139082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124960"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122555</xdr:rowOff>
    </xdr:from>
    <xdr:to>
      <xdr:col>20</xdr:col>
      <xdr:colOff>38100</xdr:colOff>
      <xdr:row>61</xdr:row>
      <xdr:rowOff>52705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312160" y="1018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xdr:rowOff>
    </xdr:from>
    <xdr:to>
      <xdr:col>24</xdr:col>
      <xdr:colOff>63500</xdr:colOff>
      <xdr:row>61</xdr:row>
      <xdr:rowOff>40005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355340" y="1022794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51460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61</xdr:row>
      <xdr:rowOff>1905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565400" y="1019556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118745</xdr:rowOff>
    </xdr:from>
    <xdr:to>
      <xdr:col>10</xdr:col>
      <xdr:colOff>165100</xdr:colOff>
      <xdr:row>61</xdr:row>
      <xdr:rowOff>48895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739900" y="1017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60</xdr:row>
      <xdr:rowOff>169545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1790700" y="101955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82550</xdr:rowOff>
    </xdr:from>
    <xdr:to>
      <xdr:col>6</xdr:col>
      <xdr:colOff>38100</xdr:colOff>
      <xdr:row>61</xdr:row>
      <xdr:rowOff>12700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965200" y="1014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133350</xdr:rowOff>
    </xdr:from>
    <xdr:to>
      <xdr:col>10</xdr:col>
      <xdr:colOff>114300</xdr:colOff>
      <xdr:row>60</xdr:row>
      <xdr:rowOff>169545</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008380" y="1019175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61100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43832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17056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38570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40022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61100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3827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83630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92583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141605</xdr:rowOff>
    </xdr:from>
    <xdr:to>
      <xdr:col>55</xdr:col>
      <xdr:colOff>50800</xdr:colOff>
      <xdr:row>62</xdr:row>
      <xdr:rowOff>71755</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192260" y="10367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164482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9258300"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145415</xdr:rowOff>
    </xdr:from>
    <xdr:to>
      <xdr:col>50</xdr:col>
      <xdr:colOff>165100</xdr:colOff>
      <xdr:row>62</xdr:row>
      <xdr:rowOff>75565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445500" y="103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20955</xdr:rowOff>
    </xdr:from>
    <xdr:to>
      <xdr:col>55</xdr:col>
      <xdr:colOff>0</xdr:colOff>
      <xdr:row>62</xdr:row>
      <xdr:rowOff>24765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496300" y="10414635"/>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147320</xdr:rowOff>
    </xdr:from>
    <xdr:to>
      <xdr:col>46</xdr:col>
      <xdr:colOff>38100</xdr:colOff>
      <xdr:row>62</xdr:row>
      <xdr:rowOff>77470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670800" y="1037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24765</xdr:rowOff>
    </xdr:from>
    <xdr:to>
      <xdr:col>50</xdr:col>
      <xdr:colOff>114300</xdr:colOff>
      <xdr:row>62</xdr:row>
      <xdr:rowOff>26670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713980" y="1041844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147320</xdr:rowOff>
    </xdr:from>
    <xdr:to>
      <xdr:col>41</xdr:col>
      <xdr:colOff>101600</xdr:colOff>
      <xdr:row>62</xdr:row>
      <xdr:rowOff>77470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873240" y="1037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26670</xdr:rowOff>
    </xdr:from>
    <xdr:to>
      <xdr:col>45</xdr:col>
      <xdr:colOff>177800</xdr:colOff>
      <xdr:row>62</xdr:row>
      <xdr:rowOff>26670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24040" y="10420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145415</xdr:rowOff>
    </xdr:from>
    <xdr:to>
      <xdr:col>36</xdr:col>
      <xdr:colOff>165100</xdr:colOff>
      <xdr:row>62</xdr:row>
      <xdr:rowOff>75565</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098540" y="103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24765</xdr:rowOff>
    </xdr:from>
    <xdr:to>
      <xdr:col>41</xdr:col>
      <xdr:colOff>50800</xdr:colOff>
      <xdr:row>62</xdr:row>
      <xdr:rowOff>26670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149340" y="1041844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827158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750958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6712027" y="105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59373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92092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8271587"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93997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750958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93997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67120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92092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5937327"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12496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73990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96520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036060" y="138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33038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124960" y="13779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312160" y="13768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105411</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355340" y="13818869"/>
          <a:ext cx="73152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51460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72389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565400" y="13784580"/>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125730</xdr:rowOff>
    </xdr:from>
    <xdr:to>
      <xdr:col>10</xdr:col>
      <xdr:colOff>165100</xdr:colOff>
      <xdr:row>82</xdr:row>
      <xdr:rowOff>55880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739900" y="13704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5080</xdr:rowOff>
    </xdr:from>
    <xdr:to>
      <xdr:col>15</xdr:col>
      <xdr:colOff>50800</xdr:colOff>
      <xdr:row>82</xdr:row>
      <xdr:rowOff>38100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790700" y="13751560"/>
          <a:ext cx="7747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149861</xdr:rowOff>
    </xdr:from>
    <xdr:to>
      <xdr:col>6</xdr:col>
      <xdr:colOff>38100</xdr:colOff>
      <xdr:row>82</xdr:row>
      <xdr:rowOff>80011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965200" y="137287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5080</xdr:rowOff>
    </xdr:from>
    <xdr:to>
      <xdr:col>10</xdr:col>
      <xdr:colOff>114300</xdr:colOff>
      <xdr:row>82</xdr:row>
      <xdr:rowOff>29211</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1008380" y="13751560"/>
          <a:ext cx="78232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170564" y="1386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38570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61100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83630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17056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38570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72407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611004" y="1348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71138</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836304" y="13817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919226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9258300" y="140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844550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152400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8496300" y="142341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767080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7713980" y="14234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68732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152400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6924040" y="14234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0985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149340" y="14234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827158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7509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67120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593732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827158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750958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67120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59373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12496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965200" y="17595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43362</xdr:rowOff>
    </xdr:from>
    <xdr:to>
      <xdr:col>24</xdr:col>
      <xdr:colOff>114300</xdr:colOff>
      <xdr:row>105</xdr:row>
      <xdr:rowOff>144962</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03606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21789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124960"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xdr:rowOff>
    </xdr:from>
    <xdr:to>
      <xdr:col>20</xdr:col>
      <xdr:colOff>38100</xdr:colOff>
      <xdr:row>105</xdr:row>
      <xdr:rowOff>109038</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312160" y="17609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58238</xdr:rowOff>
    </xdr:from>
    <xdr:to>
      <xdr:col>24</xdr:col>
      <xdr:colOff>63500</xdr:colOff>
      <xdr:row>105</xdr:row>
      <xdr:rowOff>94162</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355340" y="17660438"/>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142966</xdr:rowOff>
    </xdr:from>
    <xdr:to>
      <xdr:col>15</xdr:col>
      <xdr:colOff>101600</xdr:colOff>
      <xdr:row>105</xdr:row>
      <xdr:rowOff>73116</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514600" y="1757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22316</xdr:rowOff>
    </xdr:from>
    <xdr:to>
      <xdr:col>19</xdr:col>
      <xdr:colOff>177800</xdr:colOff>
      <xdr:row>105</xdr:row>
      <xdr:rowOff>58238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565400" y="17624516"/>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739900" y="17541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157843</xdr:rowOff>
    </xdr:from>
    <xdr:to>
      <xdr:col>15</xdr:col>
      <xdr:colOff>50800</xdr:colOff>
      <xdr:row>105</xdr:row>
      <xdr:rowOff>22316</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790700" y="17592403"/>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71120</xdr:rowOff>
    </xdr:from>
    <xdr:to>
      <xdr:col>6</xdr:col>
      <xdr:colOff>38100</xdr:colOff>
      <xdr:row>105</xdr:row>
      <xdr:rowOff>1270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965200" y="17505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121920</xdr:rowOff>
    </xdr:from>
    <xdr:to>
      <xdr:col>10</xdr:col>
      <xdr:colOff>114300</xdr:colOff>
      <xdr:row>104</xdr:row>
      <xdr:rowOff>157843</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008380" y="1755648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170564"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38570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61100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836304"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125565</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170564" y="1739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89643</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385704"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61100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83630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9258300" y="1772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68732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098540" y="17868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100837</xdr:rowOff>
    </xdr:from>
    <xdr:to>
      <xdr:col>55</xdr:col>
      <xdr:colOff>50800</xdr:colOff>
      <xdr:row>108</xdr:row>
      <xdr:rowOff>30987</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9192260" y="18038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15764</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9258300" y="1795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100837</xdr:rowOff>
    </xdr:from>
    <xdr:to>
      <xdr:col>50</xdr:col>
      <xdr:colOff>165100</xdr:colOff>
      <xdr:row>108</xdr:row>
      <xdr:rowOff>30987</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8445500" y="18038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151637</xdr:rowOff>
    </xdr:from>
    <xdr:to>
      <xdr:col>55</xdr:col>
      <xdr:colOff>0</xdr:colOff>
      <xdr:row>107</xdr:row>
      <xdr:rowOff>151637</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8496300" y="1808911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103124</xdr:rowOff>
    </xdr:from>
    <xdr:to>
      <xdr:col>46</xdr:col>
      <xdr:colOff>38100</xdr:colOff>
      <xdr:row>108</xdr:row>
      <xdr:rowOff>33274</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7670800" y="18040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151637</xdr:rowOff>
    </xdr:from>
    <xdr:to>
      <xdr:col>50</xdr:col>
      <xdr:colOff>114300</xdr:colOff>
      <xdr:row>107</xdr:row>
      <xdr:rowOff>153924</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7713980" y="18089117"/>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103124</xdr:rowOff>
    </xdr:from>
    <xdr:to>
      <xdr:col>41</xdr:col>
      <xdr:colOff>101600</xdr:colOff>
      <xdr:row>108</xdr:row>
      <xdr:rowOff>33274</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6873240" y="18040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153924</xdr:rowOff>
    </xdr:from>
    <xdr:to>
      <xdr:col>45</xdr:col>
      <xdr:colOff>177800</xdr:colOff>
      <xdr:row>107</xdr:row>
      <xdr:rowOff>153924</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6924040" y="180914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103124</xdr:rowOff>
    </xdr:from>
    <xdr:to>
      <xdr:col>36</xdr:col>
      <xdr:colOff>165100</xdr:colOff>
      <xdr:row>108</xdr:row>
      <xdr:rowOff>33274</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098540" y="18040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153924</xdr:rowOff>
    </xdr:from>
    <xdr:to>
      <xdr:col>41</xdr:col>
      <xdr:colOff>50800</xdr:colOff>
      <xdr:row>107</xdr:row>
      <xdr:rowOff>153924</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6149340" y="180914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8271587" y="176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750958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67120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59373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22114</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8271587" y="1812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24401</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750958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24401</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671202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24401</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593732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44145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97790</xdr:rowOff>
    </xdr:from>
    <xdr:to>
      <xdr:col>85</xdr:col>
      <xdr:colOff>177800</xdr:colOff>
      <xdr:row>41</xdr:row>
      <xdr:rowOff>27940</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4325600" y="68033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76217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44145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73025</xdr:rowOff>
    </xdr:from>
    <xdr:to>
      <xdr:col>81</xdr:col>
      <xdr:colOff>101600</xdr:colOff>
      <xdr:row>41</xdr:row>
      <xdr:rowOff>3175</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3578840" y="6778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123825</xdr:rowOff>
    </xdr:from>
    <xdr:to>
      <xdr:col>85</xdr:col>
      <xdr:colOff>127000</xdr:colOff>
      <xdr:row>40</xdr:row>
      <xdr:rowOff>148590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3629640" y="682942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52070</xdr:rowOff>
    </xdr:from>
    <xdr:to>
      <xdr:col>76</xdr:col>
      <xdr:colOff>165100</xdr:colOff>
      <xdr:row>40</xdr:row>
      <xdr:rowOff>153670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280414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102870</xdr:rowOff>
    </xdr:from>
    <xdr:to>
      <xdr:col>81</xdr:col>
      <xdr:colOff>50800</xdr:colOff>
      <xdr:row>40</xdr:row>
      <xdr:rowOff>123825</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854940" y="680847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29210</xdr:rowOff>
    </xdr:from>
    <xdr:to>
      <xdr:col>72</xdr:col>
      <xdr:colOff>38100</xdr:colOff>
      <xdr:row>40</xdr:row>
      <xdr:rowOff>130810</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2029440" y="6734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80010</xdr:rowOff>
    </xdr:from>
    <xdr:to>
      <xdr:col>76</xdr:col>
      <xdr:colOff>114300</xdr:colOff>
      <xdr:row>40</xdr:row>
      <xdr:rowOff>102870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072620" y="678561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6350</xdr:rowOff>
    </xdr:from>
    <xdr:to>
      <xdr:col>67</xdr:col>
      <xdr:colOff>101600</xdr:colOff>
      <xdr:row>40</xdr:row>
      <xdr:rowOff>107950</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123188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57150</xdr:rowOff>
    </xdr:from>
    <xdr:to>
      <xdr:col>71</xdr:col>
      <xdr:colOff>177800</xdr:colOff>
      <xdr:row>40</xdr:row>
      <xdr:rowOff>80010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1282680" y="676275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19005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165752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34372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144797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26752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121937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19005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99077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110298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19547840" y="685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2944</xdr:rowOff>
    </xdr:from>
    <xdr:to>
      <xdr:col>116</xdr:col>
      <xdr:colOff>114300</xdr:colOff>
      <xdr:row>40</xdr:row>
      <xdr:rowOff>104544</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9458940" y="670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25821</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19547840" y="656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14633</xdr:rowOff>
    </xdr:from>
    <xdr:to>
      <xdr:col>112</xdr:col>
      <xdr:colOff>38100</xdr:colOff>
      <xdr:row>40</xdr:row>
      <xdr:rowOff>116233</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8735040" y="67202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53744</xdr:rowOff>
    </xdr:from>
    <xdr:to>
      <xdr:col>116</xdr:col>
      <xdr:colOff>63500</xdr:colOff>
      <xdr:row>40</xdr:row>
      <xdr:rowOff>65433</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18778220" y="6759344"/>
          <a:ext cx="731520" cy="1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16346</xdr:rowOff>
    </xdr:from>
    <xdr:to>
      <xdr:col>107</xdr:col>
      <xdr:colOff>101600</xdr:colOff>
      <xdr:row>40</xdr:row>
      <xdr:rowOff>117946</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7937480" y="67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65433</xdr:rowOff>
    </xdr:from>
    <xdr:to>
      <xdr:col>111</xdr:col>
      <xdr:colOff>177800</xdr:colOff>
      <xdr:row>40</xdr:row>
      <xdr:rowOff>67146</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17988280" y="6771033"/>
          <a:ext cx="78994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16211</xdr:rowOff>
    </xdr:from>
    <xdr:to>
      <xdr:col>102</xdr:col>
      <xdr:colOff>165100</xdr:colOff>
      <xdr:row>40</xdr:row>
      <xdr:rowOff>117811</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7162780" y="67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67011</xdr:rowOff>
    </xdr:from>
    <xdr:to>
      <xdr:col>107</xdr:col>
      <xdr:colOff>50800</xdr:colOff>
      <xdr:row>40</xdr:row>
      <xdr:rowOff>67146</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7213580" y="6772611"/>
          <a:ext cx="7747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15859</xdr:rowOff>
    </xdr:from>
    <xdr:to>
      <xdr:col>98</xdr:col>
      <xdr:colOff>38100</xdr:colOff>
      <xdr:row>40</xdr:row>
      <xdr:rowOff>117459</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6388080" y="67214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66659</xdr:rowOff>
    </xdr:from>
    <xdr:to>
      <xdr:col>102</xdr:col>
      <xdr:colOff>114300</xdr:colOff>
      <xdr:row>40</xdr:row>
      <xdr:rowOff>67011</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6431260" y="6772259"/>
          <a:ext cx="78232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528811" y="69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7766811" y="6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6969251" y="69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6194551" y="69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132760</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496495" y="650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134473</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7734495" y="650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134338</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6936935" y="65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133986</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6162235" y="65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00000000-0008-0000-0200-000083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00000000-0008-0000-0200-000085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00000000-0008-0000-0200-000087020000}"/>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00000000-0008-0000-0200-000089020000}"/>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4325600" y="138856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162033</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00000000-0008-0000-0200-000095020000}"/>
            </a:ext>
          </a:extLst>
        </xdr:cNvPr>
        <xdr:cNvSpPr txBox="1"/>
      </xdr:nvSpPr>
      <xdr:spPr>
        <a:xfrm>
          <a:off x="14414500" y="1374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104866</xdr:rowOff>
    </xdr:from>
    <xdr:to>
      <xdr:col>81</xdr:col>
      <xdr:colOff>101600</xdr:colOff>
      <xdr:row>83</xdr:row>
      <xdr:rowOff>35016</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13578840" y="1385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155666</xdr:rowOff>
    </xdr:from>
    <xdr:to>
      <xdr:col>85</xdr:col>
      <xdr:colOff>127000</xdr:colOff>
      <xdr:row>83</xdr:row>
      <xdr:rowOff>18506</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3629640" y="13902146"/>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2804140" y="138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119743</xdr:rowOff>
    </xdr:from>
    <xdr:to>
      <xdr:col>81</xdr:col>
      <xdr:colOff>50800</xdr:colOff>
      <xdr:row>82</xdr:row>
      <xdr:rowOff>155666</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854940" y="1386622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33020</xdr:rowOff>
    </xdr:from>
    <xdr:to>
      <xdr:col>72</xdr:col>
      <xdr:colOff>38100</xdr:colOff>
      <xdr:row>82</xdr:row>
      <xdr:rowOff>134620</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2029440" y="13779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119743</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072620" y="1383030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123188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83820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1282680" y="13817237"/>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0" name="n_1aveValue【消防施設】&#10;有形固定資産減価償却率">
          <a:extLst>
            <a:ext uri="{FF2B5EF4-FFF2-40B4-BE49-F238E27FC236}">
              <a16:creationId xmlns:a16="http://schemas.microsoft.com/office/drawing/2014/main" id="{00000000-0008-0000-0200-00009E020000}"/>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1" name="n_2aveValue【消防施設】&#10;有形固定資産減価償却率">
          <a:extLst>
            <a:ext uri="{FF2B5EF4-FFF2-40B4-BE49-F238E27FC236}">
              <a16:creationId xmlns:a16="http://schemas.microsoft.com/office/drawing/2014/main" id="{00000000-0008-0000-0200-00009F020000}"/>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2" name="n_3aveValue【消防施設】&#10;有形固定資産減価償却率">
          <a:extLst>
            <a:ext uri="{FF2B5EF4-FFF2-40B4-BE49-F238E27FC236}">
              <a16:creationId xmlns:a16="http://schemas.microsoft.com/office/drawing/2014/main" id="{00000000-0008-0000-0200-0000A0020000}"/>
            </a:ext>
          </a:extLst>
        </xdr:cNvPr>
        <xdr:cNvSpPr txBox="1"/>
      </xdr:nvSpPr>
      <xdr:spPr>
        <a:xfrm>
          <a:off x="11900544" y="140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3" name="n_4aveValue【消防施設】&#10;有形固定資産減価償却率">
          <a:extLst>
            <a:ext uri="{FF2B5EF4-FFF2-40B4-BE49-F238E27FC236}">
              <a16:creationId xmlns:a16="http://schemas.microsoft.com/office/drawing/2014/main" id="{00000000-0008-0000-0200-0000A1020000}"/>
            </a:ext>
          </a:extLst>
        </xdr:cNvPr>
        <xdr:cNvSpPr txBox="1"/>
      </xdr:nvSpPr>
      <xdr:spPr>
        <a:xfrm>
          <a:off x="1110298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51543</xdr:rowOff>
    </xdr:from>
    <xdr:ext cx="405111" cy="259045"/>
    <xdr:sp macro="" textlink="">
      <xdr:nvSpPr>
        <xdr:cNvPr id="674" name="n_1mainValue【消防施設】&#10;有形固定資産減価償却率">
          <a:extLst>
            <a:ext uri="{FF2B5EF4-FFF2-40B4-BE49-F238E27FC236}">
              <a16:creationId xmlns:a16="http://schemas.microsoft.com/office/drawing/2014/main" id="{00000000-0008-0000-0200-0000A2020000}"/>
            </a:ext>
          </a:extLst>
        </xdr:cNvPr>
        <xdr:cNvSpPr txBox="1"/>
      </xdr:nvSpPr>
      <xdr:spPr>
        <a:xfrm>
          <a:off x="134372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75" name="n_2mainValue【消防施設】&#10;有形固定資産減価償却率">
          <a:extLst>
            <a:ext uri="{FF2B5EF4-FFF2-40B4-BE49-F238E27FC236}">
              <a16:creationId xmlns:a16="http://schemas.microsoft.com/office/drawing/2014/main" id="{00000000-0008-0000-0200-0000A3020000}"/>
            </a:ext>
          </a:extLst>
        </xdr:cNvPr>
        <xdr:cNvSpPr txBox="1"/>
      </xdr:nvSpPr>
      <xdr:spPr>
        <a:xfrm>
          <a:off x="1267524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151147</xdr:rowOff>
    </xdr:from>
    <xdr:ext cx="405111" cy="259045"/>
    <xdr:sp macro="" textlink="">
      <xdr:nvSpPr>
        <xdr:cNvPr id="676" name="n_3mainValue【消防施設】&#10;有形固定資産減価償却率">
          <a:extLst>
            <a:ext uri="{FF2B5EF4-FFF2-40B4-BE49-F238E27FC236}">
              <a16:creationId xmlns:a16="http://schemas.microsoft.com/office/drawing/2014/main" id="{00000000-0008-0000-0200-0000A4020000}"/>
            </a:ext>
          </a:extLst>
        </xdr:cNvPr>
        <xdr:cNvSpPr txBox="1"/>
      </xdr:nvSpPr>
      <xdr:spPr>
        <a:xfrm>
          <a:off x="119005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77" name="n_4mainValue【消防施設】&#10;有形固定資産減価償却率">
          <a:extLst>
            <a:ext uri="{FF2B5EF4-FFF2-40B4-BE49-F238E27FC236}">
              <a16:creationId xmlns:a16="http://schemas.microsoft.com/office/drawing/2014/main" id="{00000000-0008-0000-0200-0000A5020000}"/>
            </a:ext>
          </a:extLst>
        </xdr:cNvPr>
        <xdr:cNvSpPr txBox="1"/>
      </xdr:nvSpPr>
      <xdr:spPr>
        <a:xfrm>
          <a:off x="11102984" y="13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00000000-0008-0000-0200-0000BA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a:extLst>
            <a:ext uri="{FF2B5EF4-FFF2-40B4-BE49-F238E27FC236}">
              <a16:creationId xmlns:a16="http://schemas.microsoft.com/office/drawing/2014/main" id="{00000000-0008-0000-0200-0000BC020000}"/>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a:extLst>
            <a:ext uri="{FF2B5EF4-FFF2-40B4-BE49-F238E27FC236}">
              <a16:creationId xmlns:a16="http://schemas.microsoft.com/office/drawing/2014/main" id="{00000000-0008-0000-0200-0000BE020000}"/>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04" name="【消防施設】&#10;一人当たり面積平均値テキスト">
          <a:extLst>
            <a:ext uri="{FF2B5EF4-FFF2-40B4-BE49-F238E27FC236}">
              <a16:creationId xmlns:a16="http://schemas.microsoft.com/office/drawing/2014/main" id="{00000000-0008-0000-0200-0000C0020000}"/>
            </a:ext>
          </a:extLst>
        </xdr:cNvPr>
        <xdr:cNvSpPr txBox="1"/>
      </xdr:nvSpPr>
      <xdr:spPr>
        <a:xfrm>
          <a:off x="19547840" y="1408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163322</xdr:rowOff>
    </xdr:from>
    <xdr:to>
      <xdr:col>116</xdr:col>
      <xdr:colOff>114300</xdr:colOff>
      <xdr:row>84</xdr:row>
      <xdr:rowOff>93472</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9458940" y="1407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14749</xdr:rowOff>
    </xdr:from>
    <xdr:ext cx="469744" cy="259045"/>
    <xdr:sp macro="" textlink="">
      <xdr:nvSpPr>
        <xdr:cNvPr id="716" name="【消防施設】&#10;一人当たり面積該当値テキスト">
          <a:extLst>
            <a:ext uri="{FF2B5EF4-FFF2-40B4-BE49-F238E27FC236}">
              <a16:creationId xmlns:a16="http://schemas.microsoft.com/office/drawing/2014/main" id="{00000000-0008-0000-0200-0000CC020000}"/>
            </a:ext>
          </a:extLst>
        </xdr:cNvPr>
        <xdr:cNvSpPr txBox="1"/>
      </xdr:nvSpPr>
      <xdr:spPr>
        <a:xfrm>
          <a:off x="19547840" y="139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163322</xdr:rowOff>
    </xdr:from>
    <xdr:to>
      <xdr:col>112</xdr:col>
      <xdr:colOff>38100</xdr:colOff>
      <xdr:row>84</xdr:row>
      <xdr:rowOff>93472</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8735040" y="14077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42672</xdr:rowOff>
    </xdr:from>
    <xdr:to>
      <xdr:col>116</xdr:col>
      <xdr:colOff>63500</xdr:colOff>
      <xdr:row>84</xdr:row>
      <xdr:rowOff>42672</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778220" y="1412443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167894</xdr:rowOff>
    </xdr:from>
    <xdr:to>
      <xdr:col>107</xdr:col>
      <xdr:colOff>101600</xdr:colOff>
      <xdr:row>84</xdr:row>
      <xdr:rowOff>98044</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7937480" y="1408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42672</xdr:rowOff>
    </xdr:from>
    <xdr:to>
      <xdr:col>111</xdr:col>
      <xdr:colOff>177800</xdr:colOff>
      <xdr:row>84</xdr:row>
      <xdr:rowOff>47244</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17988280" y="1412443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17162780" y="140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47244</xdr:rowOff>
    </xdr:from>
    <xdr:to>
      <xdr:col>107</xdr:col>
      <xdr:colOff>50800</xdr:colOff>
      <xdr:row>84</xdr:row>
      <xdr:rowOff>56387</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17213580" y="14129004"/>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16388080" y="14082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47244</xdr:rowOff>
    </xdr:from>
    <xdr:to>
      <xdr:col>102</xdr:col>
      <xdr:colOff>114300</xdr:colOff>
      <xdr:row>84</xdr:row>
      <xdr:rowOff>56387</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6431260" y="14129004"/>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25" name="n_1aveValue【消防施設】&#10;一人当たり面積">
          <a:extLst>
            <a:ext uri="{FF2B5EF4-FFF2-40B4-BE49-F238E27FC236}">
              <a16:creationId xmlns:a16="http://schemas.microsoft.com/office/drawing/2014/main" id="{00000000-0008-0000-0200-0000D5020000}"/>
            </a:ext>
          </a:extLst>
        </xdr:cNvPr>
        <xdr:cNvSpPr txBox="1"/>
      </xdr:nvSpPr>
      <xdr:spPr>
        <a:xfrm>
          <a:off x="185611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26" name="n_2aveValue【消防施設】&#10;一人当たり面積">
          <a:extLst>
            <a:ext uri="{FF2B5EF4-FFF2-40B4-BE49-F238E27FC236}">
              <a16:creationId xmlns:a16="http://schemas.microsoft.com/office/drawing/2014/main" id="{00000000-0008-0000-0200-0000D6020000}"/>
            </a:ext>
          </a:extLst>
        </xdr:cNvPr>
        <xdr:cNvSpPr txBox="1"/>
      </xdr:nvSpPr>
      <xdr:spPr>
        <a:xfrm>
          <a:off x="1777626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27" name="n_3aveValue【消防施設】&#10;一人当たり面積">
          <a:extLst>
            <a:ext uri="{FF2B5EF4-FFF2-40B4-BE49-F238E27FC236}">
              <a16:creationId xmlns:a16="http://schemas.microsoft.com/office/drawing/2014/main" id="{00000000-0008-0000-0200-0000D7020000}"/>
            </a:ext>
          </a:extLst>
        </xdr:cNvPr>
        <xdr:cNvSpPr txBox="1"/>
      </xdr:nvSpPr>
      <xdr:spPr>
        <a:xfrm>
          <a:off x="170015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28" name="n_4aveValue【消防施設】&#10;一人当たり面積">
          <a:extLst>
            <a:ext uri="{FF2B5EF4-FFF2-40B4-BE49-F238E27FC236}">
              <a16:creationId xmlns:a16="http://schemas.microsoft.com/office/drawing/2014/main" id="{00000000-0008-0000-0200-0000D8020000}"/>
            </a:ext>
          </a:extLst>
        </xdr:cNvPr>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109999</xdr:rowOff>
    </xdr:from>
    <xdr:ext cx="469744" cy="259045"/>
    <xdr:sp macro="" textlink="">
      <xdr:nvSpPr>
        <xdr:cNvPr id="729" name="n_1mainValue【消防施設】&#10;一人当たり面積">
          <a:extLst>
            <a:ext uri="{FF2B5EF4-FFF2-40B4-BE49-F238E27FC236}">
              <a16:creationId xmlns:a16="http://schemas.microsoft.com/office/drawing/2014/main" id="{00000000-0008-0000-0200-0000D9020000}"/>
            </a:ext>
          </a:extLst>
        </xdr:cNvPr>
        <xdr:cNvSpPr txBox="1"/>
      </xdr:nvSpPr>
      <xdr:spPr>
        <a:xfrm>
          <a:off x="18561127" y="138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114571</xdr:rowOff>
    </xdr:from>
    <xdr:ext cx="469744" cy="259045"/>
    <xdr:sp macro="" textlink="">
      <xdr:nvSpPr>
        <xdr:cNvPr id="730" name="n_2mainValue【消防施設】&#10;一人当たり面積">
          <a:extLst>
            <a:ext uri="{FF2B5EF4-FFF2-40B4-BE49-F238E27FC236}">
              <a16:creationId xmlns:a16="http://schemas.microsoft.com/office/drawing/2014/main" id="{00000000-0008-0000-0200-0000DA020000}"/>
            </a:ext>
          </a:extLst>
        </xdr:cNvPr>
        <xdr:cNvSpPr txBox="1"/>
      </xdr:nvSpPr>
      <xdr:spPr>
        <a:xfrm>
          <a:off x="1777626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731" name="n_3mainValue【消防施設】&#10;一人当たり面積">
          <a:extLst>
            <a:ext uri="{FF2B5EF4-FFF2-40B4-BE49-F238E27FC236}">
              <a16:creationId xmlns:a16="http://schemas.microsoft.com/office/drawing/2014/main" id="{00000000-0008-0000-0200-0000DB020000}"/>
            </a:ext>
          </a:extLst>
        </xdr:cNvPr>
        <xdr:cNvSpPr txBox="1"/>
      </xdr:nvSpPr>
      <xdr:spPr>
        <a:xfrm>
          <a:off x="1700156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32" name="n_4mainValue【消防施設】&#10;一人当たり面積">
          <a:extLst>
            <a:ext uri="{FF2B5EF4-FFF2-40B4-BE49-F238E27FC236}">
              <a16:creationId xmlns:a16="http://schemas.microsoft.com/office/drawing/2014/main" id="{00000000-0008-0000-0200-0000DC020000}"/>
            </a:ext>
          </a:extLst>
        </xdr:cNvPr>
        <xdr:cNvSpPr txBox="1"/>
      </xdr:nvSpPr>
      <xdr:spPr>
        <a:xfrm>
          <a:off x="1622686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00000000-0008-0000-0200-0000F5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a:extLst>
            <a:ext uri="{FF2B5EF4-FFF2-40B4-BE49-F238E27FC236}">
              <a16:creationId xmlns:a16="http://schemas.microsoft.com/office/drawing/2014/main" id="{00000000-0008-0000-0200-0000F7020000}"/>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a:extLst>
            <a:ext uri="{FF2B5EF4-FFF2-40B4-BE49-F238E27FC236}">
              <a16:creationId xmlns:a16="http://schemas.microsoft.com/office/drawing/2014/main" id="{00000000-0008-0000-0200-0000F9020000}"/>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3" name="【庁舎】&#10;有形固定資産減価償却率平均値テキスト">
          <a:extLst>
            <a:ext uri="{FF2B5EF4-FFF2-40B4-BE49-F238E27FC236}">
              <a16:creationId xmlns:a16="http://schemas.microsoft.com/office/drawing/2014/main" id="{00000000-0008-0000-0200-0000FB020000}"/>
            </a:ext>
          </a:extLst>
        </xdr:cNvPr>
        <xdr:cNvSpPr txBox="1"/>
      </xdr:nvSpPr>
      <xdr:spPr>
        <a:xfrm>
          <a:off x="14414500" y="172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4325600" y="177435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775" name="【庁舎】&#10;有形固定資産減価償却率該当値テキスト">
          <a:extLst>
            <a:ext uri="{FF2B5EF4-FFF2-40B4-BE49-F238E27FC236}">
              <a16:creationId xmlns:a16="http://schemas.microsoft.com/office/drawing/2014/main" id="{00000000-0008-0000-0200-000007030000}"/>
            </a:ext>
          </a:extLst>
        </xdr:cNvPr>
        <xdr:cNvSpPr txBox="1"/>
      </xdr:nvSpPr>
      <xdr:spPr>
        <a:xfrm>
          <a:off x="14414500" y="177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115207</xdr:rowOff>
    </xdr:from>
    <xdr:to>
      <xdr:col>81</xdr:col>
      <xdr:colOff>101600</xdr:colOff>
      <xdr:row>106</xdr:row>
      <xdr:rowOff>45357</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13578840" y="1771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106</xdr:row>
      <xdr:rowOff>20682</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3629640" y="17768207"/>
          <a:ext cx="74676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2804140" y="17679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128451</xdr:rowOff>
    </xdr:from>
    <xdr:to>
      <xdr:col>81</xdr:col>
      <xdr:colOff>50800</xdr:colOff>
      <xdr:row>105</xdr:row>
      <xdr:rowOff>166007</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2854940" y="17730651"/>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2029440" y="17643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92529</xdr:rowOff>
    </xdr:from>
    <xdr:to>
      <xdr:col>76</xdr:col>
      <xdr:colOff>114300</xdr:colOff>
      <xdr:row>105</xdr:row>
      <xdr:rowOff>128451</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2072620" y="17694729"/>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5806</xdr:rowOff>
    </xdr:from>
    <xdr:to>
      <xdr:col>67</xdr:col>
      <xdr:colOff>101600</xdr:colOff>
      <xdr:row>105</xdr:row>
      <xdr:rowOff>107406</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123188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105</xdr:row>
      <xdr:rowOff>92529</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1282680" y="17658806"/>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4" name="n_1aveValue【庁舎】&#10;有形固定資産減価償却率">
          <a:extLst>
            <a:ext uri="{FF2B5EF4-FFF2-40B4-BE49-F238E27FC236}">
              <a16:creationId xmlns:a16="http://schemas.microsoft.com/office/drawing/2014/main" id="{00000000-0008-0000-0200-000010030000}"/>
            </a:ext>
          </a:extLst>
        </xdr:cNvPr>
        <xdr:cNvSpPr txBox="1"/>
      </xdr:nvSpPr>
      <xdr:spPr>
        <a:xfrm>
          <a:off x="134372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5" name="n_2aveValue【庁舎】&#10;有形固定資産減価償却率">
          <a:extLst>
            <a:ext uri="{FF2B5EF4-FFF2-40B4-BE49-F238E27FC236}">
              <a16:creationId xmlns:a16="http://schemas.microsoft.com/office/drawing/2014/main" id="{00000000-0008-0000-0200-000011030000}"/>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86" name="n_3aveValue【庁舎】&#10;有形固定資産減価償却率">
          <a:extLst>
            <a:ext uri="{FF2B5EF4-FFF2-40B4-BE49-F238E27FC236}">
              <a16:creationId xmlns:a16="http://schemas.microsoft.com/office/drawing/2014/main" id="{00000000-0008-0000-0200-000012030000}"/>
            </a:ext>
          </a:extLst>
        </xdr:cNvPr>
        <xdr:cNvSpPr txBox="1"/>
      </xdr:nvSpPr>
      <xdr:spPr>
        <a:xfrm>
          <a:off x="119005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87" name="n_4aveValue【庁舎】&#10;有形固定資産減価償却率">
          <a:extLst>
            <a:ext uri="{FF2B5EF4-FFF2-40B4-BE49-F238E27FC236}">
              <a16:creationId xmlns:a16="http://schemas.microsoft.com/office/drawing/2014/main" id="{00000000-0008-0000-0200-000013030000}"/>
            </a:ext>
          </a:extLst>
        </xdr:cNvPr>
        <xdr:cNvSpPr txBox="1"/>
      </xdr:nvSpPr>
      <xdr:spPr>
        <a:xfrm>
          <a:off x="1110298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36484</xdr:rowOff>
    </xdr:from>
    <xdr:ext cx="405111" cy="259045"/>
    <xdr:sp macro="" textlink="">
      <xdr:nvSpPr>
        <xdr:cNvPr id="788" name="n_1mainValue【庁舎】&#10;有形固定資産減価償却率">
          <a:extLst>
            <a:ext uri="{FF2B5EF4-FFF2-40B4-BE49-F238E27FC236}">
              <a16:creationId xmlns:a16="http://schemas.microsoft.com/office/drawing/2014/main" id="{00000000-0008-0000-0200-000014030000}"/>
            </a:ext>
          </a:extLst>
        </xdr:cNvPr>
        <xdr:cNvSpPr txBox="1"/>
      </xdr:nvSpPr>
      <xdr:spPr>
        <a:xfrm>
          <a:off x="1343724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789" name="n_2mainValue【庁舎】&#10;有形固定資産減価償却率">
          <a:extLst>
            <a:ext uri="{FF2B5EF4-FFF2-40B4-BE49-F238E27FC236}">
              <a16:creationId xmlns:a16="http://schemas.microsoft.com/office/drawing/2014/main" id="{00000000-0008-0000-0200-000015030000}"/>
            </a:ext>
          </a:extLst>
        </xdr:cNvPr>
        <xdr:cNvSpPr txBox="1"/>
      </xdr:nvSpPr>
      <xdr:spPr>
        <a:xfrm>
          <a:off x="126752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134456</xdr:rowOff>
    </xdr:from>
    <xdr:ext cx="405111" cy="259045"/>
    <xdr:sp macro="" textlink="">
      <xdr:nvSpPr>
        <xdr:cNvPr id="790" name="n_3mainValue【庁舎】&#10;有形固定資産減価償却率">
          <a:extLst>
            <a:ext uri="{FF2B5EF4-FFF2-40B4-BE49-F238E27FC236}">
              <a16:creationId xmlns:a16="http://schemas.microsoft.com/office/drawing/2014/main" id="{00000000-0008-0000-0200-000016030000}"/>
            </a:ext>
          </a:extLst>
        </xdr:cNvPr>
        <xdr:cNvSpPr txBox="1"/>
      </xdr:nvSpPr>
      <xdr:spPr>
        <a:xfrm>
          <a:off x="119005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91" name="n_4mainValue【庁舎】&#10;有形固定資産減価償却率">
          <a:extLst>
            <a:ext uri="{FF2B5EF4-FFF2-40B4-BE49-F238E27FC236}">
              <a16:creationId xmlns:a16="http://schemas.microsoft.com/office/drawing/2014/main" id="{00000000-0008-0000-0200-000017030000}"/>
            </a:ext>
          </a:extLst>
        </xdr:cNvPr>
        <xdr:cNvSpPr txBox="1"/>
      </xdr:nvSpPr>
      <xdr:spPr>
        <a:xfrm>
          <a:off x="11102984" y="1770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0000000-0008-0000-0200-000030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a:extLst>
            <a:ext uri="{FF2B5EF4-FFF2-40B4-BE49-F238E27FC236}">
              <a16:creationId xmlns:a16="http://schemas.microsoft.com/office/drawing/2014/main" id="{00000000-0008-0000-0200-000032030000}"/>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a:extLst>
            <a:ext uri="{FF2B5EF4-FFF2-40B4-BE49-F238E27FC236}">
              <a16:creationId xmlns:a16="http://schemas.microsoft.com/office/drawing/2014/main" id="{00000000-0008-0000-0200-000034030000}"/>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2" name="【庁舎】&#10;一人当たり面積平均値テキスト">
          <a:extLst>
            <a:ext uri="{FF2B5EF4-FFF2-40B4-BE49-F238E27FC236}">
              <a16:creationId xmlns:a16="http://schemas.microsoft.com/office/drawing/2014/main" id="{00000000-0008-0000-0200-000036030000}"/>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58057</xdr:rowOff>
    </xdr:from>
    <xdr:to>
      <xdr:col>116</xdr:col>
      <xdr:colOff>114300</xdr:colOff>
      <xdr:row>106</xdr:row>
      <xdr:rowOff>159657</xdr:rowOff>
    </xdr:to>
    <xdr:sp macro="" textlink="">
      <xdr:nvSpPr>
        <xdr:cNvPr id="833" name="楕円 832">
          <a:extLst>
            <a:ext uri="{FF2B5EF4-FFF2-40B4-BE49-F238E27FC236}">
              <a16:creationId xmlns:a16="http://schemas.microsoft.com/office/drawing/2014/main" id="{00000000-0008-0000-0200-000041030000}"/>
            </a:ext>
          </a:extLst>
        </xdr:cNvPr>
        <xdr:cNvSpPr/>
      </xdr:nvSpPr>
      <xdr:spPr>
        <a:xfrm>
          <a:off x="1945894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36484</xdr:rowOff>
    </xdr:from>
    <xdr:ext cx="469744" cy="259045"/>
    <xdr:sp macro="" textlink="">
      <xdr:nvSpPr>
        <xdr:cNvPr id="834" name="【庁舎】&#10;一人当たり面積該当値テキスト">
          <a:extLst>
            <a:ext uri="{FF2B5EF4-FFF2-40B4-BE49-F238E27FC236}">
              <a16:creationId xmlns:a16="http://schemas.microsoft.com/office/drawing/2014/main" id="{00000000-0008-0000-0200-000042030000}"/>
            </a:ext>
          </a:extLst>
        </xdr:cNvPr>
        <xdr:cNvSpPr txBox="1"/>
      </xdr:nvSpPr>
      <xdr:spPr>
        <a:xfrm>
          <a:off x="19547840" y="1780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61323</xdr:rowOff>
    </xdr:from>
    <xdr:to>
      <xdr:col>112</xdr:col>
      <xdr:colOff>38100</xdr:colOff>
      <xdr:row>106</xdr:row>
      <xdr:rowOff>162923</xdr:rowOff>
    </xdr:to>
    <xdr:sp macro="" textlink="">
      <xdr:nvSpPr>
        <xdr:cNvPr id="835" name="楕円 834">
          <a:extLst>
            <a:ext uri="{FF2B5EF4-FFF2-40B4-BE49-F238E27FC236}">
              <a16:creationId xmlns:a16="http://schemas.microsoft.com/office/drawing/2014/main" id="{00000000-0008-0000-0200-000043030000}"/>
            </a:ext>
          </a:extLst>
        </xdr:cNvPr>
        <xdr:cNvSpPr/>
      </xdr:nvSpPr>
      <xdr:spPr>
        <a:xfrm>
          <a:off x="18735040" y="178311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108857</xdr:rowOff>
    </xdr:from>
    <xdr:to>
      <xdr:col>116</xdr:col>
      <xdr:colOff>63500</xdr:colOff>
      <xdr:row>106</xdr:row>
      <xdr:rowOff>112123</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flipV="1">
          <a:off x="18778220" y="17878697"/>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64588</xdr:rowOff>
    </xdr:from>
    <xdr:to>
      <xdr:col>107</xdr:col>
      <xdr:colOff>101600</xdr:colOff>
      <xdr:row>106</xdr:row>
      <xdr:rowOff>166188</xdr:rowOff>
    </xdr:to>
    <xdr:sp macro="" textlink="">
      <xdr:nvSpPr>
        <xdr:cNvPr id="837" name="楕円 836">
          <a:extLst>
            <a:ext uri="{FF2B5EF4-FFF2-40B4-BE49-F238E27FC236}">
              <a16:creationId xmlns:a16="http://schemas.microsoft.com/office/drawing/2014/main" id="{00000000-0008-0000-0200-000045030000}"/>
            </a:ext>
          </a:extLst>
        </xdr:cNvPr>
        <xdr:cNvSpPr/>
      </xdr:nvSpPr>
      <xdr:spPr>
        <a:xfrm>
          <a:off x="1793748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112123</xdr:rowOff>
    </xdr:from>
    <xdr:to>
      <xdr:col>111</xdr:col>
      <xdr:colOff>177800</xdr:colOff>
      <xdr:row>106</xdr:row>
      <xdr:rowOff>115388</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flipV="1">
          <a:off x="17988280" y="17881963"/>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64588</xdr:rowOff>
    </xdr:from>
    <xdr:to>
      <xdr:col>102</xdr:col>
      <xdr:colOff>165100</xdr:colOff>
      <xdr:row>106</xdr:row>
      <xdr:rowOff>166188</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1716278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115388</xdr:rowOff>
    </xdr:from>
    <xdr:to>
      <xdr:col>107</xdr:col>
      <xdr:colOff>50800</xdr:colOff>
      <xdr:row>106</xdr:row>
      <xdr:rowOff>115388</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7213580" y="178852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64588</xdr:rowOff>
    </xdr:from>
    <xdr:to>
      <xdr:col>98</xdr:col>
      <xdr:colOff>38100</xdr:colOff>
      <xdr:row>106</xdr:row>
      <xdr:rowOff>166188</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16388080" y="17834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115388</xdr:rowOff>
    </xdr:from>
    <xdr:to>
      <xdr:col>102</xdr:col>
      <xdr:colOff>114300</xdr:colOff>
      <xdr:row>106</xdr:row>
      <xdr:rowOff>115388</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6431260" y="1788522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3" name="n_1aveValue【庁舎】&#10;一人当たり面積">
          <a:extLst>
            <a:ext uri="{FF2B5EF4-FFF2-40B4-BE49-F238E27FC236}">
              <a16:creationId xmlns:a16="http://schemas.microsoft.com/office/drawing/2014/main" id="{00000000-0008-0000-0200-00004B030000}"/>
            </a:ext>
          </a:extLst>
        </xdr:cNvPr>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4" name="n_2aveValue【庁舎】&#10;一人当たり面積">
          <a:extLst>
            <a:ext uri="{FF2B5EF4-FFF2-40B4-BE49-F238E27FC236}">
              <a16:creationId xmlns:a16="http://schemas.microsoft.com/office/drawing/2014/main" id="{00000000-0008-0000-0200-00004C030000}"/>
            </a:ext>
          </a:extLst>
        </xdr:cNvPr>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45" name="n_3aveValue【庁舎】&#10;一人当たり面積">
          <a:extLst>
            <a:ext uri="{FF2B5EF4-FFF2-40B4-BE49-F238E27FC236}">
              <a16:creationId xmlns:a16="http://schemas.microsoft.com/office/drawing/2014/main" id="{00000000-0008-0000-0200-00004D030000}"/>
            </a:ext>
          </a:extLst>
        </xdr:cNvPr>
        <xdr:cNvSpPr txBox="1"/>
      </xdr:nvSpPr>
      <xdr:spPr>
        <a:xfrm>
          <a:off x="170015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6" name="n_4aveValue【庁舎】&#10;一人当たり面積">
          <a:extLst>
            <a:ext uri="{FF2B5EF4-FFF2-40B4-BE49-F238E27FC236}">
              <a16:creationId xmlns:a16="http://schemas.microsoft.com/office/drawing/2014/main" id="{00000000-0008-0000-0200-00004E030000}"/>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154050</xdr:rowOff>
    </xdr:from>
    <xdr:ext cx="469744" cy="259045"/>
    <xdr:sp macro="" textlink="">
      <xdr:nvSpPr>
        <xdr:cNvPr id="847" name="n_1mainValue【庁舎】&#10;一人当たり面積">
          <a:extLst>
            <a:ext uri="{FF2B5EF4-FFF2-40B4-BE49-F238E27FC236}">
              <a16:creationId xmlns:a16="http://schemas.microsoft.com/office/drawing/2014/main" id="{00000000-0008-0000-0200-00004F030000}"/>
            </a:ext>
          </a:extLst>
        </xdr:cNvPr>
        <xdr:cNvSpPr txBox="1"/>
      </xdr:nvSpPr>
      <xdr:spPr>
        <a:xfrm>
          <a:off x="18561127" y="1792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157315</xdr:rowOff>
    </xdr:from>
    <xdr:ext cx="469744" cy="259045"/>
    <xdr:sp macro="" textlink="">
      <xdr:nvSpPr>
        <xdr:cNvPr id="848" name="n_2mainValue【庁舎】&#10;一人当たり面積">
          <a:extLst>
            <a:ext uri="{FF2B5EF4-FFF2-40B4-BE49-F238E27FC236}">
              <a16:creationId xmlns:a16="http://schemas.microsoft.com/office/drawing/2014/main" id="{00000000-0008-0000-0200-000050030000}"/>
            </a:ext>
          </a:extLst>
        </xdr:cNvPr>
        <xdr:cNvSpPr txBox="1"/>
      </xdr:nvSpPr>
      <xdr:spPr>
        <a:xfrm>
          <a:off x="17776267" y="179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157315</xdr:rowOff>
    </xdr:from>
    <xdr:ext cx="469744" cy="259045"/>
    <xdr:sp macro="" textlink="">
      <xdr:nvSpPr>
        <xdr:cNvPr id="849" name="n_3mainValue【庁舎】&#10;一人当たり面積">
          <a:extLst>
            <a:ext uri="{FF2B5EF4-FFF2-40B4-BE49-F238E27FC236}">
              <a16:creationId xmlns:a16="http://schemas.microsoft.com/office/drawing/2014/main" id="{00000000-0008-0000-0200-000051030000}"/>
            </a:ext>
          </a:extLst>
        </xdr:cNvPr>
        <xdr:cNvSpPr txBox="1"/>
      </xdr:nvSpPr>
      <xdr:spPr>
        <a:xfrm>
          <a:off x="17001567" y="179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157315</xdr:rowOff>
    </xdr:from>
    <xdr:ext cx="469744" cy="259045"/>
    <xdr:sp macro="" textlink="">
      <xdr:nvSpPr>
        <xdr:cNvPr id="850" name="n_4mainValue【庁舎】&#10;一人当たり面積">
          <a:extLst>
            <a:ext uri="{FF2B5EF4-FFF2-40B4-BE49-F238E27FC236}">
              <a16:creationId xmlns:a16="http://schemas.microsoft.com/office/drawing/2014/main" id="{00000000-0008-0000-0200-000052030000}"/>
            </a:ext>
          </a:extLst>
        </xdr:cNvPr>
        <xdr:cNvSpPr txBox="1"/>
      </xdr:nvSpPr>
      <xdr:spPr>
        <a:xfrm>
          <a:off x="16226867" y="179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類似団体平均と比較して特に有形固定資産減価償却率が高くなっている施設は、一般廃棄物処理施設及び庁舎であり、特に低くなっている施設は図書館である。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ポイント上回っており、全て連結対象団体に係るものである。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ポイント上回っており、今後長寿命化のための大規模改修を予定している。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ポイント下回っており、平成２８年度中に滝沢市交流拠点複合施設内に移転したことによるものである。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54,933
54,671
182.46
22,768,119
21,754,537
558,427
11,771,698
16,881,068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令和元年度からおおむね横ばいで推移しており、類似団体平均を０．１２ポイント下回っている。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しかしながら、歳入では人口減少傾向に伴う市税の減収見込み、歳出では高齢化の進展に伴う社会保障関係経費の増加や公共施設等の老朽化に伴う改修事業の実施など、財政見通しが厳しいものであることから、事業の選択と集中及び限りある行政資源の効率的な配分を図りながら、未来につながる事業への投資と健全な財政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前年度から０．９ポイント上がり、類似団体平均を４．６ポイント下回っている。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前年度から上がった主な要因として、分母である経常一般財源総額等が地方交付税等の増収による０．５</a:t>
          </a:r>
          <a:r>
            <a:rPr kumimoji="1" lang="ja-JP" altLang="en-US" sz="11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100">
              <a:solidFill>
                <a:schemeClr val="tx1"/>
              </a:solidFill>
              <a:latin typeface="ＭＳ Ｐゴシック" panose="020B0600070205080204" pitchFamily="50" charset="-128"/>
              <a:ea typeface="ＭＳ Ｐゴシック" panose="020B0600070205080204" pitchFamily="50" charset="-128"/>
            </a:rPr>
            <a:t>の増であったのに対し、分子である経常経費充当一般財源が、介護給付費・訓練等給付費等関連の扶助費の増等による１．５</a:t>
          </a:r>
          <a:r>
            <a:rPr kumimoji="1" lang="ja-JP" altLang="en-US" sz="11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100">
              <a:solidFill>
                <a:schemeClr val="tx1"/>
              </a:solidFill>
              <a:latin typeface="ＭＳ Ｐゴシック" panose="020B0600070205080204" pitchFamily="50" charset="-128"/>
              <a:ea typeface="ＭＳ Ｐゴシック" panose="020B0600070205080204" pitchFamily="50" charset="-128"/>
            </a:rPr>
            <a:t>の増と増加率が大きかったことが挙げられる。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今後は、事業の選択と集中等による事業費の削減により一般財源の有効な活用に努める。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61</xdr:row>
      <xdr:rowOff>46990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6200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138938</xdr:rowOff>
    </xdr:from>
    <xdr:to>
      <xdr:col>19</xdr:col>
      <xdr:colOff>133350</xdr:colOff>
      <xdr:row>61</xdr:row>
      <xdr:rowOff>3556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5448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60</xdr:row>
      <xdr:rowOff>155702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5448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155702</xdr:rowOff>
    </xdr:from>
    <xdr:to>
      <xdr:col>11</xdr:col>
      <xdr:colOff>31750</xdr:colOff>
      <xdr:row>61</xdr:row>
      <xdr:rowOff>153162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4270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124206</xdr:rowOff>
    </xdr:from>
    <xdr:to>
      <xdr:col>19</xdr:col>
      <xdr:colOff>184150</xdr:colOff>
      <xdr:row>61</xdr:row>
      <xdr:rowOff>54356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64533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88138</xdr:rowOff>
    </xdr:from>
    <xdr:to>
      <xdr:col>15</xdr:col>
      <xdr:colOff>133350</xdr:colOff>
      <xdr:row>60</xdr:row>
      <xdr:rowOff>18288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28465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104902</xdr:rowOff>
    </xdr:from>
    <xdr:to>
      <xdr:col>11</xdr:col>
      <xdr:colOff>82550</xdr:colOff>
      <xdr:row>61</xdr:row>
      <xdr:rowOff>35052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45229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比較して低くなっている要因として、人件費が市営の病院や保育所などの施設を持たないことが挙げられる。また、平成２３年度からごみ処理について一部事務組合を設置し、より効率的な運営を行うことで人件費の抑制に努めている。</a:t>
          </a:r>
        </a:p>
        <a:p>
          <a:r>
            <a:rPr kumimoji="1" lang="ja-JP" altLang="en-US" sz="1100">
              <a:latin typeface="ＭＳ Ｐゴシック" panose="020B0600070205080204" pitchFamily="50" charset="-128"/>
              <a:ea typeface="ＭＳ Ｐゴシック" panose="020B0600070205080204" pitchFamily="50" charset="-128"/>
            </a:rPr>
            <a:t>　今後も引き続き、定員管理計画に基づいて適正な人員管理に努めるとともに、事業の選択と集中等による事業費の削減により物件費の圧縮を図る。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20917</xdr:rowOff>
    </xdr:from>
    <xdr:to>
      <xdr:col>23</xdr:col>
      <xdr:colOff>133350</xdr:colOff>
      <xdr:row>81</xdr:row>
      <xdr:rowOff>52749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3908367"/>
          <a:ext cx="8382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16921</xdr:rowOff>
    </xdr:from>
    <xdr:to>
      <xdr:col>19</xdr:col>
      <xdr:colOff>133350</xdr:colOff>
      <xdr:row>81</xdr:row>
      <xdr:rowOff>52749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04371"/>
          <a:ext cx="889000" cy="3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13002</xdr:rowOff>
    </xdr:from>
    <xdr:to>
      <xdr:col>15</xdr:col>
      <xdr:colOff>82550</xdr:colOff>
      <xdr:row>81</xdr:row>
      <xdr:rowOff>16921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0045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62142</xdr:rowOff>
    </xdr:from>
    <xdr:to>
      <xdr:col>11</xdr:col>
      <xdr:colOff>31750</xdr:colOff>
      <xdr:row>81</xdr:row>
      <xdr:rowOff>13002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78142"/>
          <a:ext cx="889000" cy="1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141567</xdr:rowOff>
    </xdr:from>
    <xdr:to>
      <xdr:col>23</xdr:col>
      <xdr:colOff>184150</xdr:colOff>
      <xdr:row>81</xdr:row>
      <xdr:rowOff>71717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5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62844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7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1949</xdr:rowOff>
    </xdr:from>
    <xdr:to>
      <xdr:col>19</xdr:col>
      <xdr:colOff>184150</xdr:colOff>
      <xdr:row>81</xdr:row>
      <xdr:rowOff>103549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8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113726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5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137571</xdr:rowOff>
    </xdr:from>
    <xdr:to>
      <xdr:col>15</xdr:col>
      <xdr:colOff>133350</xdr:colOff>
      <xdr:row>81</xdr:row>
      <xdr:rowOff>67721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77898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2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133652</xdr:rowOff>
    </xdr:from>
    <xdr:to>
      <xdr:col>11</xdr:col>
      <xdr:colOff>82550</xdr:colOff>
      <xdr:row>81</xdr:row>
      <xdr:rowOff>63802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73979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11342</xdr:rowOff>
    </xdr:from>
    <xdr:to>
      <xdr:col>7</xdr:col>
      <xdr:colOff>31750</xdr:colOff>
      <xdr:row>80</xdr:row>
      <xdr:rowOff>112942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123119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9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前年度から０．６ポイント下がり、類似団体平均を２．５ポイント下回っている。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今後数年間は、定年退職等に伴い逓減していく見込みだが、各種手当を含め給与の適正化に努める。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52916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6261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2116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832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2116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市の病院や保育所といった施設を持たないことにより、人口千人当たりの職員数が類似団体１０８団体中１９番目とかなり少ない部類に入っている。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定年による大量退職が見込まれており、市制移行に伴う新たな事務事業の開始により仕事量が増加していることから、令和４年度に第３次滝沢市職員定員管理計画を策定し、定員管理の適正化に努め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128481</xdr:rowOff>
    </xdr:from>
    <xdr:to>
      <xdr:col>81</xdr:col>
      <xdr:colOff>44450</xdr:colOff>
      <xdr:row>59</xdr:row>
      <xdr:rowOff>140546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440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78211</xdr:rowOff>
    </xdr:from>
    <xdr:to>
      <xdr:col>77</xdr:col>
      <xdr:colOff>44450</xdr:colOff>
      <xdr:row>59</xdr:row>
      <xdr:rowOff>128481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93761"/>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78211</xdr:rowOff>
    </xdr:from>
    <xdr:to>
      <xdr:col>72</xdr:col>
      <xdr:colOff>203200</xdr:colOff>
      <xdr:row>59</xdr:row>
      <xdr:rowOff>80221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9376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60113</xdr:rowOff>
    </xdr:from>
    <xdr:to>
      <xdr:col>68</xdr:col>
      <xdr:colOff>152400</xdr:colOff>
      <xdr:row>59</xdr:row>
      <xdr:rowOff>80221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756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89746</xdr:rowOff>
    </xdr:from>
    <xdr:to>
      <xdr:col>81</xdr:col>
      <xdr:colOff>95250</xdr:colOff>
      <xdr:row>60</xdr:row>
      <xdr:rowOff>19896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106273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77681</xdr:rowOff>
    </xdr:from>
    <xdr:to>
      <xdr:col>77</xdr:col>
      <xdr:colOff>95250</xdr:colOff>
      <xdr:row>60</xdr:row>
      <xdr:rowOff>7831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18008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62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27411</xdr:rowOff>
    </xdr:from>
    <xdr:to>
      <xdr:col>73</xdr:col>
      <xdr:colOff>44450</xdr:colOff>
      <xdr:row>59</xdr:row>
      <xdr:rowOff>129011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139188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29421</xdr:rowOff>
    </xdr:from>
    <xdr:to>
      <xdr:col>68</xdr:col>
      <xdr:colOff>203200</xdr:colOff>
      <xdr:row>59</xdr:row>
      <xdr:rowOff>131021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141198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9313</xdr:rowOff>
    </xdr:from>
    <xdr:to>
      <xdr:col>64</xdr:col>
      <xdr:colOff>152400</xdr:colOff>
      <xdr:row>59</xdr:row>
      <xdr:rowOff>110913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121090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前年度より０．１ポイント下がり、類似団体平均を０．３ポイント上回っている。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前年度から下がった主な要因は、</a:t>
          </a:r>
          <a:r>
            <a:rPr kumimoji="1" lang="ja-JP" altLang="en-US" sz="1100">
              <a:solidFill>
                <a:srgbClr val="FF0000"/>
              </a:solidFill>
              <a:latin typeface="ＭＳ Ｐゴシック" panose="020B0600070205080204" pitchFamily="50" charset="-128"/>
              <a:ea typeface="ＭＳ Ｐゴシック" panose="020B0600070205080204" pitchFamily="50" charset="-128"/>
            </a:rPr>
            <a:t>標準税収入額等</a:t>
          </a:r>
          <a:r>
            <a:rPr kumimoji="1" lang="ja-JP" altLang="en-US" sz="1100">
              <a:solidFill>
                <a:schemeClr val="tx1"/>
              </a:solidFill>
              <a:latin typeface="ＭＳ Ｐゴシック" panose="020B0600070205080204" pitchFamily="50" charset="-128"/>
              <a:ea typeface="ＭＳ Ｐゴシック" panose="020B0600070205080204" pitchFamily="50" charset="-128"/>
            </a:rPr>
            <a:t>及び普通交付税が増加したことによるものである。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今後も投資的経費の状況を考慮しつつ、実質公債費比率の上昇の抑制に努める。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52070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734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52070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136754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前年度より５．０ポイント下がり、類似団体平均を２５．２ポイント上回っている。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前年度から下がった主な要因として、地方債現在高の減少と充当可能基金額の増加が挙げられる。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今後も選択と集中に基づいた適正な地方債の新規発行に努めること及び基金残高の維持を図ることにより、将来負担比率の上昇の抑制に努める。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79284</xdr:rowOff>
    </xdr:from>
    <xdr:to>
      <xdr:col>81</xdr:col>
      <xdr:colOff>44450</xdr:colOff>
      <xdr:row>15</xdr:row>
      <xdr:rowOff>136737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51034"/>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136737</xdr:rowOff>
    </xdr:from>
    <xdr:to>
      <xdr:col>77</xdr:col>
      <xdr:colOff>44450</xdr:colOff>
      <xdr:row>16</xdr:row>
      <xdr:rowOff>34229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0848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34229</xdr:rowOff>
    </xdr:from>
    <xdr:to>
      <xdr:col>72</xdr:col>
      <xdr:colOff>203200</xdr:colOff>
      <xdr:row>17</xdr:row>
      <xdr:rowOff>56969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77429"/>
          <a:ext cx="889000" cy="19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56969</xdr:rowOff>
    </xdr:from>
    <xdr:to>
      <xdr:col>68</xdr:col>
      <xdr:colOff>152400</xdr:colOff>
      <xdr:row>17</xdr:row>
      <xdr:rowOff>160383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716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28484</xdr:rowOff>
    </xdr:from>
    <xdr:to>
      <xdr:col>81</xdr:col>
      <xdr:colOff>95250</xdr:colOff>
      <xdr:row>15</xdr:row>
      <xdr:rowOff>130084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561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7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85937</xdr:rowOff>
    </xdr:from>
    <xdr:to>
      <xdr:col>77</xdr:col>
      <xdr:colOff>95250</xdr:colOff>
      <xdr:row>16</xdr:row>
      <xdr:rowOff>16087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4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154879</xdr:rowOff>
    </xdr:from>
    <xdr:to>
      <xdr:col>73</xdr:col>
      <xdr:colOff>44450</xdr:colOff>
      <xdr:row>16</xdr:row>
      <xdr:rowOff>85029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2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69806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1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6169</xdr:rowOff>
    </xdr:from>
    <xdr:to>
      <xdr:col>68</xdr:col>
      <xdr:colOff>203200</xdr:colOff>
      <xdr:row>17</xdr:row>
      <xdr:rowOff>107769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92546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109583</xdr:rowOff>
    </xdr:from>
    <xdr:to>
      <xdr:col>64</xdr:col>
      <xdr:colOff>152400</xdr:colOff>
      <xdr:row>18</xdr:row>
      <xdr:rowOff>39733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24510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54,933
54,671
182.46
22,768,119
21,754,537
558,427
11,771,698
16,881,068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類似団体平均を５．２ポイント下回る１９．０％となっている。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平均を下回る主な要因としては、市営の病院や保育所などの施設を持たないこと及び消防業務を一部事務組合で行っていることによるものが大きい。また、一部事務組合の人件費に充てる負担金などの人件費に準ずる費用を合計した場合の人口１人当たりの歳出決算額は、類似団体平均を下回っていることから、今後も職員の定員管理の徹底を図っていく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22497</xdr:rowOff>
    </xdr:from>
    <xdr:to>
      <xdr:col>24</xdr:col>
      <xdr:colOff>25400</xdr:colOff>
      <xdr:row>34</xdr:row>
      <xdr:rowOff>29028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5179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22497</xdr:rowOff>
    </xdr:from>
    <xdr:to>
      <xdr:col>19</xdr:col>
      <xdr:colOff>187325</xdr:colOff>
      <xdr:row>34</xdr:row>
      <xdr:rowOff>22497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517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22497</xdr:rowOff>
    </xdr:from>
    <xdr:to>
      <xdr:col>15</xdr:col>
      <xdr:colOff>98425</xdr:colOff>
      <xdr:row>34</xdr:row>
      <xdr:rowOff>42092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5179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42092</xdr:rowOff>
    </xdr:from>
    <xdr:to>
      <xdr:col>11</xdr:col>
      <xdr:colOff>9525</xdr:colOff>
      <xdr:row>34</xdr:row>
      <xdr:rowOff>140063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7139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143147</xdr:rowOff>
    </xdr:from>
    <xdr:to>
      <xdr:col>20</xdr:col>
      <xdr:colOff>38100</xdr:colOff>
      <xdr:row>34</xdr:row>
      <xdr:rowOff>73297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83474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143147</xdr:rowOff>
    </xdr:from>
    <xdr:to>
      <xdr:col>15</xdr:col>
      <xdr:colOff>149225</xdr:colOff>
      <xdr:row>34</xdr:row>
      <xdr:rowOff>73297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83474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162742</xdr:rowOff>
    </xdr:from>
    <xdr:to>
      <xdr:col>11</xdr:col>
      <xdr:colOff>60325</xdr:colOff>
      <xdr:row>34</xdr:row>
      <xdr:rowOff>92892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103069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89263</xdr:rowOff>
    </xdr:from>
    <xdr:to>
      <xdr:col>6</xdr:col>
      <xdr:colOff>171450</xdr:colOff>
      <xdr:row>35</xdr:row>
      <xdr:rowOff>19413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29590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8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前年度と比較して０．１ポイント上がり、類似団体平均を５．８ポイント下回る１１．１％となっている。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類似団体比較では、１０８団体中３番目と低い部類に入っているが、今後も引き続き経費の削減に努める必要がある。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13</xdr:row>
      <xdr:rowOff>170434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901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51562</xdr:rowOff>
    </xdr:from>
    <xdr:to>
      <xdr:col>78</xdr:col>
      <xdr:colOff>69850</xdr:colOff>
      <xdr:row>13</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804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51562</xdr:rowOff>
    </xdr:from>
    <xdr:to>
      <xdr:col>73</xdr:col>
      <xdr:colOff>180975</xdr:colOff>
      <xdr:row>13</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280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106426</xdr:rowOff>
    </xdr:from>
    <xdr:to>
      <xdr:col>69</xdr:col>
      <xdr:colOff>92075</xdr:colOff>
      <xdr:row>13</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35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119634</xdr:rowOff>
    </xdr:from>
    <xdr:to>
      <xdr:col>82</xdr:col>
      <xdr:colOff>158750</xdr:colOff>
      <xdr:row>14</xdr:row>
      <xdr:rowOff>49784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136161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0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762</xdr:rowOff>
    </xdr:from>
    <xdr:to>
      <xdr:col>74</xdr:col>
      <xdr:colOff>31750</xdr:colOff>
      <xdr:row>13</xdr:row>
      <xdr:rowOff>102362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112539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55626</xdr:rowOff>
    </xdr:from>
    <xdr:to>
      <xdr:col>65</xdr:col>
      <xdr:colOff>53975</xdr:colOff>
      <xdr:row>13</xdr:row>
      <xdr:rowOff>157226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167403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前年度と比較して０．４ポイント上がり、類似団体平均を０．７ポイント上回る１３．９％となっている。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前年度から増加した主な要因としては、介護給付費・訓練等給付費の事業費が増大したことによるものと考えられる。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今後も扶助費のさらなる増加が予見されるため、事業の精査や選択等、適切な事業実施に努める必要がある。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157480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157480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157480</xdr:rowOff>
    </xdr:from>
    <xdr:to>
      <xdr:col>11</xdr:col>
      <xdr:colOff>9525</xdr:colOff>
      <xdr:row>57</xdr:row>
      <xdr:rowOff>54610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58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106680</xdr:rowOff>
    </xdr:from>
    <xdr:to>
      <xdr:col>24</xdr:col>
      <xdr:colOff>76200</xdr:colOff>
      <xdr:row>57</xdr:row>
      <xdr:rowOff>36830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78757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106680</xdr:rowOff>
    </xdr:from>
    <xdr:to>
      <xdr:col>11</xdr:col>
      <xdr:colOff>60325</xdr:colOff>
      <xdr:row>57</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21607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xdr:rowOff>
    </xdr:from>
    <xdr:to>
      <xdr:col>6</xdr:col>
      <xdr:colOff>171450</xdr:colOff>
      <xdr:row>57</xdr:row>
      <xdr:rowOff>105410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90187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前年度と比較して０．２ポイント上がり、類似団体平均を０．５ポイント上回る１３．４</a:t>
          </a:r>
          <a:r>
            <a:rPr kumimoji="1" lang="ja-JP" altLang="en-US" sz="1100">
              <a:solidFill>
                <a:srgbClr val="FF0000"/>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前年度から増加した主な要因としては、介護給付費繰出金の増等により繰出金が増額したことによるものと考えられる。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58965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098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4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58965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前年度と比較して０．３ポイント上がり、類似団体平均を６．８ポイント上回る１９．２</a:t>
          </a:r>
          <a:r>
            <a:rPr kumimoji="1" lang="ja-JP" altLang="en-US" sz="1100">
              <a:solidFill>
                <a:srgbClr val="FF0000"/>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平均より割合が多い要因は、ごみ処理に係る一部事務組合が平成２３年度から事業を開始したことに伴い、それまで公債費及び物件費で支出していた経費が一部事務組合負担金として補助費等へ組み替えられ、当該費目の割合が増大したためで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rgbClr val="FF0000"/>
              </a:solidFill>
              <a:latin typeface="ＭＳ Ｐゴシック" panose="020B0600070205080204" pitchFamily="50" charset="-128"/>
              <a:ea typeface="ＭＳ Ｐゴシック" panose="020B0600070205080204" pitchFamily="50" charset="-128"/>
            </a:rPr>
            <a:t>前年度から増加した主な要因としては、農地中間管理事業機構集積協力金の増等によるものと考えられる。</a:t>
          </a:r>
        </a:p>
        <a:p>
          <a:r>
            <a:rPr kumimoji="1" lang="ja-JP" altLang="en-US" sz="11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62230</xdr:rowOff>
    </xdr:from>
    <xdr:to>
      <xdr:col>82</xdr:col>
      <xdr:colOff>107950</xdr:colOff>
      <xdr:row>41</xdr:row>
      <xdr:rowOff>85090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7091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31750</xdr:rowOff>
    </xdr:from>
    <xdr:to>
      <xdr:col>78</xdr:col>
      <xdr:colOff>69850</xdr:colOff>
      <xdr:row>41</xdr:row>
      <xdr:rowOff>62230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7061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24130</xdr:rowOff>
    </xdr:from>
    <xdr:to>
      <xdr:col>73</xdr:col>
      <xdr:colOff>180975</xdr:colOff>
      <xdr:row>41</xdr:row>
      <xdr:rowOff>31750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7053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24130</xdr:rowOff>
    </xdr:from>
    <xdr:to>
      <xdr:col>69</xdr:col>
      <xdr:colOff>92075</xdr:colOff>
      <xdr:row>41</xdr:row>
      <xdr:rowOff>100330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7053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34290</xdr:rowOff>
    </xdr:from>
    <xdr:to>
      <xdr:col>82</xdr:col>
      <xdr:colOff>158750</xdr:colOff>
      <xdr:row>41</xdr:row>
      <xdr:rowOff>135890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114317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11430</xdr:rowOff>
    </xdr:from>
    <xdr:to>
      <xdr:col>78</xdr:col>
      <xdr:colOff>120650</xdr:colOff>
      <xdr:row>41</xdr:row>
      <xdr:rowOff>113030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70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97807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712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152400</xdr:rowOff>
    </xdr:from>
    <xdr:to>
      <xdr:col>74</xdr:col>
      <xdr:colOff>31750</xdr:colOff>
      <xdr:row>41</xdr:row>
      <xdr:rowOff>82550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67327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144780</xdr:rowOff>
    </xdr:from>
    <xdr:to>
      <xdr:col>69</xdr:col>
      <xdr:colOff>142875</xdr:colOff>
      <xdr:row>41</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49530</xdr:rowOff>
    </xdr:from>
    <xdr:to>
      <xdr:col>65</xdr:col>
      <xdr:colOff>53975</xdr:colOff>
      <xdr:row>41</xdr:row>
      <xdr:rowOff>151130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135907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前年度と比較して０．２ポイント下がり、類似団体平均を１．６ポイント下回る１２．４％となっている。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前年度から減少した主な要因としては、公債費のピークの令和４年度を過ぎたことによるものと考えられる。今後も引き続き公債費の推移を注視し、健全な財政運営に努める必要がある。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73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42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73661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前年度と比較して１．１ポイント上がり、類似団体平均を３．０ポイント下回る７６．６％となっている。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類似団体平均は下回っているが、扶助費や補助費等などが今後も増額が予見されることから、事業の優先度を精査し、経費の削減に努める必要がある。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155575</xdr:rowOff>
    </xdr:from>
    <xdr:to>
      <xdr:col>82</xdr:col>
      <xdr:colOff>107950</xdr:colOff>
      <xdr:row>76</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14325"/>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115570</xdr:rowOff>
    </xdr:from>
    <xdr:to>
      <xdr:col>78</xdr:col>
      <xdr:colOff>69850</xdr:colOff>
      <xdr:row>75</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0287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115570</xdr:rowOff>
    </xdr:from>
    <xdr:to>
      <xdr:col>73</xdr:col>
      <xdr:colOff>180975</xdr:colOff>
      <xdr:row>75</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028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76</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0861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104775</xdr:rowOff>
    </xdr:from>
    <xdr:to>
      <xdr:col>78</xdr:col>
      <xdr:colOff>120650</xdr:colOff>
      <xdr:row>76</xdr:row>
      <xdr:rowOff>34925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45102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3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64770</xdr:rowOff>
    </xdr:from>
    <xdr:to>
      <xdr:col>74</xdr:col>
      <xdr:colOff>31750</xdr:colOff>
      <xdr:row>74</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76048</xdr:rowOff>
    </xdr:from>
    <xdr:to>
      <xdr:col>29</xdr:col>
      <xdr:colOff>127000</xdr:colOff>
      <xdr:row>18</xdr:row>
      <xdr:rowOff>94933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9773"/>
          <a:ext cx="647700" cy="18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94933</xdr:rowOff>
    </xdr:from>
    <xdr:to>
      <xdr:col>26</xdr:col>
      <xdr:colOff>50800</xdr:colOff>
      <xdr:row>18</xdr:row>
      <xdr:rowOff>103708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8658"/>
          <a:ext cx="698500" cy="8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103708</xdr:rowOff>
    </xdr:from>
    <xdr:to>
      <xdr:col>22</xdr:col>
      <xdr:colOff>114300</xdr:colOff>
      <xdr:row>18</xdr:row>
      <xdr:rowOff>137147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7433"/>
          <a:ext cx="698500" cy="3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137147</xdr:rowOff>
    </xdr:from>
    <xdr:to>
      <xdr:col>18</xdr:col>
      <xdr:colOff>177800</xdr:colOff>
      <xdr:row>18</xdr:row>
      <xdr:rowOff>144704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0872"/>
          <a:ext cx="698500" cy="7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25248</xdr:rowOff>
    </xdr:from>
    <xdr:to>
      <xdr:col>29</xdr:col>
      <xdr:colOff>177800</xdr:colOff>
      <xdr:row>18</xdr:row>
      <xdr:rowOff>126848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8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105275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44133</xdr:rowOff>
    </xdr:from>
    <xdr:to>
      <xdr:col>26</xdr:col>
      <xdr:colOff>101600</xdr:colOff>
      <xdr:row>18</xdr:row>
      <xdr:rowOff>145733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7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130510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4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52908</xdr:rowOff>
    </xdr:from>
    <xdr:to>
      <xdr:col>22</xdr:col>
      <xdr:colOff>165100</xdr:colOff>
      <xdr:row>18</xdr:row>
      <xdr:rowOff>154508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86347</xdr:rowOff>
    </xdr:from>
    <xdr:to>
      <xdr:col>19</xdr:col>
      <xdr:colOff>38100</xdr:colOff>
      <xdr:row>19</xdr:row>
      <xdr:rowOff>16497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93904</xdr:rowOff>
    </xdr:from>
    <xdr:to>
      <xdr:col>15</xdr:col>
      <xdr:colOff>101600</xdr:colOff>
      <xdr:row>19</xdr:row>
      <xdr:rowOff>24054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7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273859</xdr:rowOff>
    </xdr:from>
    <xdr:to>
      <xdr:col>29</xdr:col>
      <xdr:colOff>127000</xdr:colOff>
      <xdr:row>35</xdr:row>
      <xdr:rowOff>290351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84209"/>
          <a:ext cx="647700" cy="16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273859</xdr:rowOff>
    </xdr:from>
    <xdr:to>
      <xdr:col>26</xdr:col>
      <xdr:colOff>50800</xdr:colOff>
      <xdr:row>35</xdr:row>
      <xdr:rowOff>305700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84209"/>
          <a:ext cx="698500" cy="31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305700</xdr:rowOff>
    </xdr:from>
    <xdr:to>
      <xdr:col>22</xdr:col>
      <xdr:colOff>114300</xdr:colOff>
      <xdr:row>35</xdr:row>
      <xdr:rowOff>320330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16050"/>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320330</xdr:rowOff>
    </xdr:from>
    <xdr:to>
      <xdr:col>18</xdr:col>
      <xdr:colOff>177800</xdr:colOff>
      <xdr:row>35</xdr:row>
      <xdr:rowOff>324608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30680"/>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239551</xdr:rowOff>
    </xdr:from>
    <xdr:to>
      <xdr:col>29</xdr:col>
      <xdr:colOff>177800</xdr:colOff>
      <xdr:row>35</xdr:row>
      <xdr:rowOff>341151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9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211628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223059</xdr:rowOff>
    </xdr:from>
    <xdr:to>
      <xdr:col>26</xdr:col>
      <xdr:colOff>101600</xdr:colOff>
      <xdr:row>35</xdr:row>
      <xdr:rowOff>324659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309436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19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254900</xdr:rowOff>
    </xdr:from>
    <xdr:to>
      <xdr:col>22</xdr:col>
      <xdr:colOff>165100</xdr:colOff>
      <xdr:row>36</xdr:row>
      <xdr:rowOff>13600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269530</xdr:rowOff>
    </xdr:from>
    <xdr:to>
      <xdr:col>19</xdr:col>
      <xdr:colOff>38100</xdr:colOff>
      <xdr:row>36</xdr:row>
      <xdr:rowOff>28230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79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6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273808</xdr:rowOff>
    </xdr:from>
    <xdr:to>
      <xdr:col>15</xdr:col>
      <xdr:colOff>101600</xdr:colOff>
      <xdr:row>36</xdr:row>
      <xdr:rowOff>32508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8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17285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7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54,933
54,671
182.46
22,768,119
21,754,537
558,427
11,771,698
16,881,068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83045</xdr:rowOff>
    </xdr:from>
    <xdr:to>
      <xdr:col>24</xdr:col>
      <xdr:colOff>63500</xdr:colOff>
      <xdr:row>38</xdr:row>
      <xdr:rowOff>94666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98145"/>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94666</xdr:rowOff>
    </xdr:from>
    <xdr:to>
      <xdr:col>19</xdr:col>
      <xdr:colOff>177800</xdr:colOff>
      <xdr:row>38</xdr:row>
      <xdr:rowOff>98343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09766"/>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98343</xdr:rowOff>
    </xdr:from>
    <xdr:to>
      <xdr:col>15</xdr:col>
      <xdr:colOff>50800</xdr:colOff>
      <xdr:row>38</xdr:row>
      <xdr:rowOff>129089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13443"/>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129089</xdr:rowOff>
    </xdr:from>
    <xdr:to>
      <xdr:col>10</xdr:col>
      <xdr:colOff>114300</xdr:colOff>
      <xdr:row>38</xdr:row>
      <xdr:rowOff>151054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44189"/>
          <a:ext cx="889000" cy="2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32245</xdr:rowOff>
    </xdr:from>
    <xdr:to>
      <xdr:col>24</xdr:col>
      <xdr:colOff>114300</xdr:colOff>
      <xdr:row>38</xdr:row>
      <xdr:rowOff>133845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118622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43866</xdr:rowOff>
    </xdr:from>
    <xdr:to>
      <xdr:col>20</xdr:col>
      <xdr:colOff>38100</xdr:colOff>
      <xdr:row>38</xdr:row>
      <xdr:rowOff>145466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136593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5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47543</xdr:rowOff>
    </xdr:from>
    <xdr:to>
      <xdr:col>15</xdr:col>
      <xdr:colOff>101600</xdr:colOff>
      <xdr:row>38</xdr:row>
      <xdr:rowOff>149143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140270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78289</xdr:rowOff>
    </xdr:from>
    <xdr:to>
      <xdr:col>10</xdr:col>
      <xdr:colOff>165100</xdr:colOff>
      <xdr:row>39</xdr:row>
      <xdr:rowOff>8439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171016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100254</xdr:rowOff>
    </xdr:from>
    <xdr:to>
      <xdr:col>6</xdr:col>
      <xdr:colOff>38100</xdr:colOff>
      <xdr:row>39</xdr:row>
      <xdr:rowOff>30404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21531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103734</xdr:rowOff>
    </xdr:from>
    <xdr:to>
      <xdr:col>24</xdr:col>
      <xdr:colOff>63500</xdr:colOff>
      <xdr:row>57</xdr:row>
      <xdr:rowOff>143218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76384"/>
          <a:ext cx="8382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103734</xdr:rowOff>
    </xdr:from>
    <xdr:to>
      <xdr:col>19</xdr:col>
      <xdr:colOff>177800</xdr:colOff>
      <xdr:row>57</xdr:row>
      <xdr:rowOff>132944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6384"/>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125387</xdr:rowOff>
    </xdr:from>
    <xdr:to>
      <xdr:col>15</xdr:col>
      <xdr:colOff>50800</xdr:colOff>
      <xdr:row>57</xdr:row>
      <xdr:rowOff>132944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98037"/>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125387</xdr:rowOff>
    </xdr:from>
    <xdr:to>
      <xdr:col>10</xdr:col>
      <xdr:colOff>114300</xdr:colOff>
      <xdr:row>58</xdr:row>
      <xdr:rowOff>61405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8037"/>
          <a:ext cx="889000" cy="10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92418</xdr:rowOff>
    </xdr:from>
    <xdr:to>
      <xdr:col>24</xdr:col>
      <xdr:colOff>114300</xdr:colOff>
      <xdr:row>58</xdr:row>
      <xdr:rowOff>22568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52934</xdr:rowOff>
    </xdr:from>
    <xdr:to>
      <xdr:col>20</xdr:col>
      <xdr:colOff>38100</xdr:colOff>
      <xdr:row>57</xdr:row>
      <xdr:rowOff>154534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82144</xdr:rowOff>
    </xdr:from>
    <xdr:to>
      <xdr:col>15</xdr:col>
      <xdr:colOff>101600</xdr:colOff>
      <xdr:row>58</xdr:row>
      <xdr:rowOff>12294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74587</xdr:rowOff>
    </xdr:from>
    <xdr:to>
      <xdr:col>10</xdr:col>
      <xdr:colOff>165100</xdr:colOff>
      <xdr:row>58</xdr:row>
      <xdr:rowOff>4737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167314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10605</xdr:rowOff>
    </xdr:from>
    <xdr:to>
      <xdr:col>6</xdr:col>
      <xdr:colOff>38100</xdr:colOff>
      <xdr:row>58</xdr:row>
      <xdr:rowOff>112205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103332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34010</xdr:rowOff>
    </xdr:from>
    <xdr:to>
      <xdr:col>24</xdr:col>
      <xdr:colOff>63500</xdr:colOff>
      <xdr:row>77</xdr:row>
      <xdr:rowOff>85903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35660"/>
          <a:ext cx="8382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34010</xdr:rowOff>
    </xdr:from>
    <xdr:to>
      <xdr:col>19</xdr:col>
      <xdr:colOff>177800</xdr:colOff>
      <xdr:row>77</xdr:row>
      <xdr:rowOff>66624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35660"/>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62204</xdr:rowOff>
    </xdr:from>
    <xdr:to>
      <xdr:col>15</xdr:col>
      <xdr:colOff>50800</xdr:colOff>
      <xdr:row>77</xdr:row>
      <xdr:rowOff>66624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6385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62204</xdr:rowOff>
    </xdr:from>
    <xdr:to>
      <xdr:col>10</xdr:col>
      <xdr:colOff>114300</xdr:colOff>
      <xdr:row>78</xdr:row>
      <xdr:rowOff>4178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63854"/>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35103</xdr:rowOff>
    </xdr:from>
    <xdr:to>
      <xdr:col>24</xdr:col>
      <xdr:colOff>114300</xdr:colOff>
      <xdr:row>77</xdr:row>
      <xdr:rowOff>136703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57980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154660</xdr:rowOff>
    </xdr:from>
    <xdr:to>
      <xdr:col>20</xdr:col>
      <xdr:colOff>38100</xdr:colOff>
      <xdr:row>77</xdr:row>
      <xdr:rowOff>84810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101337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6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15824</xdr:rowOff>
    </xdr:from>
    <xdr:to>
      <xdr:col>15</xdr:col>
      <xdr:colOff>101600</xdr:colOff>
      <xdr:row>77</xdr:row>
      <xdr:rowOff>117424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133951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11404</xdr:rowOff>
    </xdr:from>
    <xdr:to>
      <xdr:col>10</xdr:col>
      <xdr:colOff>165100</xdr:colOff>
      <xdr:row>77</xdr:row>
      <xdr:rowOff>113004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129531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8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124828</xdr:rowOff>
    </xdr:from>
    <xdr:to>
      <xdr:col>6</xdr:col>
      <xdr:colOff>38100</xdr:colOff>
      <xdr:row>78</xdr:row>
      <xdr:rowOff>54978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0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167132</xdr:rowOff>
    </xdr:from>
    <xdr:to>
      <xdr:col>24</xdr:col>
      <xdr:colOff>63500</xdr:colOff>
      <xdr:row>96</xdr:row>
      <xdr:rowOff>2105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54882"/>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65165</xdr:rowOff>
    </xdr:from>
    <xdr:to>
      <xdr:col>19</xdr:col>
      <xdr:colOff>177800</xdr:colOff>
      <xdr:row>96</xdr:row>
      <xdr:rowOff>2105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52915"/>
          <a:ext cx="889000" cy="10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65165</xdr:rowOff>
    </xdr:from>
    <xdr:to>
      <xdr:col>15</xdr:col>
      <xdr:colOff>50800</xdr:colOff>
      <xdr:row>96</xdr:row>
      <xdr:rowOff>164367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52915"/>
          <a:ext cx="889000" cy="27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164367</xdr:rowOff>
    </xdr:from>
    <xdr:to>
      <xdr:col>10</xdr:col>
      <xdr:colOff>114300</xdr:colOff>
      <xdr:row>97</xdr:row>
      <xdr:rowOff>58187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23567"/>
          <a:ext cx="889000" cy="6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116332</xdr:rowOff>
    </xdr:from>
    <xdr:to>
      <xdr:col>24</xdr:col>
      <xdr:colOff>114300</xdr:colOff>
      <xdr:row>96</xdr:row>
      <xdr:rowOff>46482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94759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8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122755</xdr:rowOff>
    </xdr:from>
    <xdr:to>
      <xdr:col>20</xdr:col>
      <xdr:colOff>38100</xdr:colOff>
      <xdr:row>96</xdr:row>
      <xdr:rowOff>52905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69432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8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14365</xdr:rowOff>
    </xdr:from>
    <xdr:to>
      <xdr:col>15</xdr:col>
      <xdr:colOff>101600</xdr:colOff>
      <xdr:row>95</xdr:row>
      <xdr:rowOff>115965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107092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9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113567</xdr:rowOff>
    </xdr:from>
    <xdr:to>
      <xdr:col>10</xdr:col>
      <xdr:colOff>165100</xdr:colOff>
      <xdr:row>97</xdr:row>
      <xdr:rowOff>43717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60244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4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7387</xdr:rowOff>
    </xdr:from>
    <xdr:to>
      <xdr:col>6</xdr:col>
      <xdr:colOff>38100</xdr:colOff>
      <xdr:row>97</xdr:row>
      <xdr:rowOff>108987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100114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29020</xdr:rowOff>
    </xdr:from>
    <xdr:to>
      <xdr:col>55</xdr:col>
      <xdr:colOff>0</xdr:colOff>
      <xdr:row>36</xdr:row>
      <xdr:rowOff>61183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01220"/>
          <a:ext cx="838200" cy="3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61183</xdr:rowOff>
    </xdr:from>
    <xdr:to>
      <xdr:col>50</xdr:col>
      <xdr:colOff>114300</xdr:colOff>
      <xdr:row>36</xdr:row>
      <xdr:rowOff>133833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33383"/>
          <a:ext cx="889000" cy="7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48869</xdr:rowOff>
    </xdr:from>
    <xdr:to>
      <xdr:col>45</xdr:col>
      <xdr:colOff>177800</xdr:colOff>
      <xdr:row>36</xdr:row>
      <xdr:rowOff>133833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35269"/>
          <a:ext cx="889000" cy="7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48869</xdr:rowOff>
    </xdr:from>
    <xdr:to>
      <xdr:col>41</xdr:col>
      <xdr:colOff>50800</xdr:colOff>
      <xdr:row>37</xdr:row>
      <xdr:rowOff>3195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35269"/>
          <a:ext cx="889000" cy="8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149670</xdr:rowOff>
    </xdr:from>
    <xdr:to>
      <xdr:col>55</xdr:col>
      <xdr:colOff>50800</xdr:colOff>
      <xdr:row>36</xdr:row>
      <xdr:rowOff>79820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5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10383</xdr:rowOff>
    </xdr:from>
    <xdr:to>
      <xdr:col>50</xdr:col>
      <xdr:colOff>165100</xdr:colOff>
      <xdr:row>36</xdr:row>
      <xdr:rowOff>111983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8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128510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5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83033</xdr:rowOff>
    </xdr:from>
    <xdr:to>
      <xdr:col>46</xdr:col>
      <xdr:colOff>38100</xdr:colOff>
      <xdr:row>37</xdr:row>
      <xdr:rowOff>13183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29710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169519</xdr:rowOff>
    </xdr:from>
    <xdr:to>
      <xdr:col>41</xdr:col>
      <xdr:colOff>101600</xdr:colOff>
      <xdr:row>32</xdr:row>
      <xdr:rowOff>99669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116196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123845</xdr:rowOff>
    </xdr:from>
    <xdr:to>
      <xdr:col>36</xdr:col>
      <xdr:colOff>165100</xdr:colOff>
      <xdr:row>37</xdr:row>
      <xdr:rowOff>53995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70522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7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18821</xdr:rowOff>
    </xdr:from>
    <xdr:to>
      <xdr:col>55</xdr:col>
      <xdr:colOff>0</xdr:colOff>
      <xdr:row>57</xdr:row>
      <xdr:rowOff>35840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91471"/>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18821</xdr:rowOff>
    </xdr:from>
    <xdr:to>
      <xdr:col>50</xdr:col>
      <xdr:colOff>114300</xdr:colOff>
      <xdr:row>57</xdr:row>
      <xdr:rowOff>77089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91471"/>
          <a:ext cx="889000" cy="5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51092</xdr:rowOff>
    </xdr:from>
    <xdr:to>
      <xdr:col>45</xdr:col>
      <xdr:colOff>177800</xdr:colOff>
      <xdr:row>57</xdr:row>
      <xdr:rowOff>77089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23742"/>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6629</xdr:rowOff>
    </xdr:from>
    <xdr:to>
      <xdr:col>41</xdr:col>
      <xdr:colOff>50800</xdr:colOff>
      <xdr:row>57</xdr:row>
      <xdr:rowOff>51092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07829"/>
          <a:ext cx="889000" cy="2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156490</xdr:rowOff>
    </xdr:from>
    <xdr:to>
      <xdr:col>55</xdr:col>
      <xdr:colOff>50800</xdr:colOff>
      <xdr:row>57</xdr:row>
      <xdr:rowOff>86640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134917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139471</xdr:rowOff>
    </xdr:from>
    <xdr:to>
      <xdr:col>50</xdr:col>
      <xdr:colOff>165100</xdr:colOff>
      <xdr:row>57</xdr:row>
      <xdr:rowOff>69621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60748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26289</xdr:rowOff>
    </xdr:from>
    <xdr:to>
      <xdr:col>46</xdr:col>
      <xdr:colOff>38100</xdr:colOff>
      <xdr:row>57</xdr:row>
      <xdr:rowOff>127889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119016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9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292</xdr:rowOff>
    </xdr:from>
    <xdr:to>
      <xdr:col>41</xdr:col>
      <xdr:colOff>101600</xdr:colOff>
      <xdr:row>57</xdr:row>
      <xdr:rowOff>101892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93019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127279</xdr:rowOff>
    </xdr:from>
    <xdr:to>
      <xdr:col>36</xdr:col>
      <xdr:colOff>165100</xdr:colOff>
      <xdr:row>56</xdr:row>
      <xdr:rowOff>57429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48556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146444</xdr:rowOff>
    </xdr:from>
    <xdr:to>
      <xdr:col>55</xdr:col>
      <xdr:colOff>0</xdr:colOff>
      <xdr:row>79</xdr:row>
      <xdr:rowOff>4350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19544"/>
          <a:ext cx="838200" cy="2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80626</xdr:rowOff>
    </xdr:from>
    <xdr:to>
      <xdr:col>50</xdr:col>
      <xdr:colOff>114300</xdr:colOff>
      <xdr:row>78</xdr:row>
      <xdr:rowOff>146444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82276"/>
          <a:ext cx="889000" cy="23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80626</xdr:rowOff>
    </xdr:from>
    <xdr:to>
      <xdr:col>45</xdr:col>
      <xdr:colOff>177800</xdr:colOff>
      <xdr:row>78</xdr:row>
      <xdr:rowOff>40621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82276"/>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28811</xdr:rowOff>
    </xdr:from>
    <xdr:to>
      <xdr:col>41</xdr:col>
      <xdr:colOff>50800</xdr:colOff>
      <xdr:row>78</xdr:row>
      <xdr:rowOff>40621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30461"/>
          <a:ext cx="889000" cy="1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125000</xdr:rowOff>
    </xdr:from>
    <xdr:to>
      <xdr:col>55</xdr:col>
      <xdr:colOff>50800</xdr:colOff>
      <xdr:row>79</xdr:row>
      <xdr:rowOff>55150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39927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95644</xdr:rowOff>
    </xdr:from>
    <xdr:to>
      <xdr:col>50</xdr:col>
      <xdr:colOff>165100</xdr:colOff>
      <xdr:row>79</xdr:row>
      <xdr:rowOff>25794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16921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29826</xdr:rowOff>
    </xdr:from>
    <xdr:to>
      <xdr:col>46</xdr:col>
      <xdr:colOff>38100</xdr:colOff>
      <xdr:row>77</xdr:row>
      <xdr:rowOff>131426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147953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0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161271</xdr:rowOff>
    </xdr:from>
    <xdr:to>
      <xdr:col>41</xdr:col>
      <xdr:colOff>101600</xdr:colOff>
      <xdr:row>78</xdr:row>
      <xdr:rowOff>91421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82548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149461</xdr:rowOff>
    </xdr:from>
    <xdr:to>
      <xdr:col>36</xdr:col>
      <xdr:colOff>165100</xdr:colOff>
      <xdr:row>77</xdr:row>
      <xdr:rowOff>79611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96137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118081</xdr:rowOff>
    </xdr:from>
    <xdr:to>
      <xdr:col>55</xdr:col>
      <xdr:colOff>0</xdr:colOff>
      <xdr:row>98</xdr:row>
      <xdr:rowOff>2916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48731"/>
          <a:ext cx="838200" cy="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2916</xdr:rowOff>
    </xdr:from>
    <xdr:to>
      <xdr:col>50</xdr:col>
      <xdr:colOff>114300</xdr:colOff>
      <xdr:row>99</xdr:row>
      <xdr:rowOff>37533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05016"/>
          <a:ext cx="889000" cy="20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100985</xdr:rowOff>
    </xdr:from>
    <xdr:to>
      <xdr:col>45</xdr:col>
      <xdr:colOff>177800</xdr:colOff>
      <xdr:row>99</xdr:row>
      <xdr:rowOff>37533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903085"/>
          <a:ext cx="889000" cy="10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100985</xdr:rowOff>
    </xdr:from>
    <xdr:to>
      <xdr:col>41</xdr:col>
      <xdr:colOff>50800</xdr:colOff>
      <xdr:row>98</xdr:row>
      <xdr:rowOff>156780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903085"/>
          <a:ext cx="889000" cy="5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67281</xdr:rowOff>
    </xdr:from>
    <xdr:to>
      <xdr:col>55</xdr:col>
      <xdr:colOff>50800</xdr:colOff>
      <xdr:row>97</xdr:row>
      <xdr:rowOff>168881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45708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123566</xdr:rowOff>
    </xdr:from>
    <xdr:to>
      <xdr:col>50</xdr:col>
      <xdr:colOff>165100</xdr:colOff>
      <xdr:row>98</xdr:row>
      <xdr:rowOff>53716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44843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158183</xdr:rowOff>
    </xdr:from>
    <xdr:to>
      <xdr:col>46</xdr:col>
      <xdr:colOff>38100</xdr:colOff>
      <xdr:row>99</xdr:row>
      <xdr:rowOff>88333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79460</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705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50185</xdr:rowOff>
    </xdr:from>
    <xdr:to>
      <xdr:col>41</xdr:col>
      <xdr:colOff>101600</xdr:colOff>
      <xdr:row>98</xdr:row>
      <xdr:rowOff>151785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5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142912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105980</xdr:rowOff>
    </xdr:from>
    <xdr:to>
      <xdr:col>36</xdr:col>
      <xdr:colOff>165100</xdr:colOff>
      <xdr:row>99</xdr:row>
      <xdr:rowOff>36130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27257</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700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122601</xdr:rowOff>
    </xdr:from>
    <xdr:to>
      <xdr:col>85</xdr:col>
      <xdr:colOff>127000</xdr:colOff>
      <xdr:row>38</xdr:row>
      <xdr:rowOff>126075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37701"/>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126075</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41175"/>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71801</xdr:rowOff>
    </xdr:from>
    <xdr:to>
      <xdr:col>85</xdr:col>
      <xdr:colOff>177800</xdr:colOff>
      <xdr:row>39</xdr:row>
      <xdr:rowOff>1951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23528</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75275</xdr:rowOff>
    </xdr:from>
    <xdr:to>
      <xdr:col>81</xdr:col>
      <xdr:colOff>101600</xdr:colOff>
      <xdr:row>39</xdr:row>
      <xdr:rowOff>5425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168002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8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46265</xdr:rowOff>
    </xdr:from>
    <xdr:to>
      <xdr:col>85</xdr:col>
      <xdr:colOff>127000</xdr:colOff>
      <xdr:row>77</xdr:row>
      <xdr:rowOff>48501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47915"/>
          <a:ext cx="8382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46265</xdr:rowOff>
    </xdr:from>
    <xdr:to>
      <xdr:col>81</xdr:col>
      <xdr:colOff>50800</xdr:colOff>
      <xdr:row>77</xdr:row>
      <xdr:rowOff>68111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47915"/>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68111</xdr:rowOff>
    </xdr:from>
    <xdr:to>
      <xdr:col>76</xdr:col>
      <xdr:colOff>114300</xdr:colOff>
      <xdr:row>77</xdr:row>
      <xdr:rowOff>71107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69761"/>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71107</xdr:rowOff>
    </xdr:from>
    <xdr:to>
      <xdr:col>71</xdr:col>
      <xdr:colOff>177800</xdr:colOff>
      <xdr:row>77</xdr:row>
      <xdr:rowOff>71450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727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169151</xdr:rowOff>
    </xdr:from>
    <xdr:to>
      <xdr:col>85</xdr:col>
      <xdr:colOff>177800</xdr:colOff>
      <xdr:row>77</xdr:row>
      <xdr:rowOff>99301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147578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7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166915</xdr:rowOff>
    </xdr:from>
    <xdr:to>
      <xdr:col>81</xdr:col>
      <xdr:colOff>101600</xdr:colOff>
      <xdr:row>77</xdr:row>
      <xdr:rowOff>97065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88192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8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17311</xdr:rowOff>
    </xdr:from>
    <xdr:to>
      <xdr:col>76</xdr:col>
      <xdr:colOff>165100</xdr:colOff>
      <xdr:row>77</xdr:row>
      <xdr:rowOff>118911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110038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20307</xdr:rowOff>
    </xdr:from>
    <xdr:to>
      <xdr:col>72</xdr:col>
      <xdr:colOff>38100</xdr:colOff>
      <xdr:row>77</xdr:row>
      <xdr:rowOff>121907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113034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20650</xdr:rowOff>
    </xdr:from>
    <xdr:to>
      <xdr:col>67</xdr:col>
      <xdr:colOff>101600</xdr:colOff>
      <xdr:row>77</xdr:row>
      <xdr:rowOff>122250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113377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92233</xdr:rowOff>
    </xdr:from>
    <xdr:to>
      <xdr:col>85</xdr:col>
      <xdr:colOff>127000</xdr:colOff>
      <xdr:row>97</xdr:row>
      <xdr:rowOff>145013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22883"/>
          <a:ext cx="838200" cy="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70946</xdr:rowOff>
    </xdr:from>
    <xdr:to>
      <xdr:col>81</xdr:col>
      <xdr:colOff>50800</xdr:colOff>
      <xdr:row>97</xdr:row>
      <xdr:rowOff>92233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01596"/>
          <a:ext cx="889000" cy="2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70946</xdr:rowOff>
    </xdr:from>
    <xdr:to>
      <xdr:col>76</xdr:col>
      <xdr:colOff>114300</xdr:colOff>
      <xdr:row>97</xdr:row>
      <xdr:rowOff>91501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01596"/>
          <a:ext cx="889000" cy="2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91501</xdr:rowOff>
    </xdr:from>
    <xdr:to>
      <xdr:col>71</xdr:col>
      <xdr:colOff>177800</xdr:colOff>
      <xdr:row>98</xdr:row>
      <xdr:rowOff>47135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22151"/>
          <a:ext cx="889000" cy="1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94213</xdr:rowOff>
    </xdr:from>
    <xdr:to>
      <xdr:col>85</xdr:col>
      <xdr:colOff>177800</xdr:colOff>
      <xdr:row>98</xdr:row>
      <xdr:rowOff>24363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72640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41433</xdr:rowOff>
    </xdr:from>
    <xdr:to>
      <xdr:col>81</xdr:col>
      <xdr:colOff>101600</xdr:colOff>
      <xdr:row>97</xdr:row>
      <xdr:rowOff>143033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159560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20146</xdr:rowOff>
    </xdr:from>
    <xdr:to>
      <xdr:col>76</xdr:col>
      <xdr:colOff>165100</xdr:colOff>
      <xdr:row>97</xdr:row>
      <xdr:rowOff>121746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138273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2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40701</xdr:rowOff>
    </xdr:from>
    <xdr:to>
      <xdr:col>72</xdr:col>
      <xdr:colOff>38100</xdr:colOff>
      <xdr:row>97</xdr:row>
      <xdr:rowOff>142301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158828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167785</xdr:rowOff>
    </xdr:from>
    <xdr:to>
      <xdr:col>67</xdr:col>
      <xdr:colOff>101600</xdr:colOff>
      <xdr:row>98</xdr:row>
      <xdr:rowOff>97935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89062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145288</xdr:rowOff>
    </xdr:from>
    <xdr:to>
      <xdr:col>116</xdr:col>
      <xdr:colOff>63500</xdr:colOff>
      <xdr:row>38</xdr:row>
      <xdr:rowOff>146558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60388"/>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146558</xdr:rowOff>
    </xdr:from>
    <xdr:to>
      <xdr:col>111</xdr:col>
      <xdr:colOff>177800</xdr:colOff>
      <xdr:row>38</xdr:row>
      <xdr:rowOff>157226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6165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157226</xdr:rowOff>
    </xdr:from>
    <xdr:to>
      <xdr:col>107</xdr:col>
      <xdr:colOff>50800</xdr:colOff>
      <xdr:row>38</xdr:row>
      <xdr:rowOff>159258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72326"/>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159258</xdr:rowOff>
    </xdr:from>
    <xdr:to>
      <xdr:col>102</xdr:col>
      <xdr:colOff>114300</xdr:colOff>
      <xdr:row>38</xdr:row>
      <xdr:rowOff>169291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74358"/>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94488</xdr:rowOff>
    </xdr:from>
    <xdr:to>
      <xdr:col>116</xdr:col>
      <xdr:colOff>114300</xdr:colOff>
      <xdr:row>39</xdr:row>
      <xdr:rowOff>24638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9415</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4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95758</xdr:rowOff>
    </xdr:from>
    <xdr:to>
      <xdr:col>112</xdr:col>
      <xdr:colOff>38100</xdr:colOff>
      <xdr:row>39</xdr:row>
      <xdr:rowOff>25908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17035</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03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106426</xdr:rowOff>
    </xdr:from>
    <xdr:to>
      <xdr:col>107</xdr:col>
      <xdr:colOff>101600</xdr:colOff>
      <xdr:row>39</xdr:row>
      <xdr:rowOff>36576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27703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108458</xdr:rowOff>
    </xdr:from>
    <xdr:to>
      <xdr:col>102</xdr:col>
      <xdr:colOff>165100</xdr:colOff>
      <xdr:row>39</xdr:row>
      <xdr:rowOff>38608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29735</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16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118491</xdr:rowOff>
    </xdr:from>
    <xdr:to>
      <xdr:col>98</xdr:col>
      <xdr:colOff>38100</xdr:colOff>
      <xdr:row>39</xdr:row>
      <xdr:rowOff>48641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39768</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142139</xdr:rowOff>
    </xdr:from>
    <xdr:to>
      <xdr:col>116</xdr:col>
      <xdr:colOff>63500</xdr:colOff>
      <xdr:row>58</xdr:row>
      <xdr:rowOff>144463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6239"/>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139891</xdr:rowOff>
    </xdr:from>
    <xdr:to>
      <xdr:col>111</xdr:col>
      <xdr:colOff>177800</xdr:colOff>
      <xdr:row>58</xdr:row>
      <xdr:rowOff>142139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991"/>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135166</xdr:rowOff>
    </xdr:from>
    <xdr:to>
      <xdr:col>107</xdr:col>
      <xdr:colOff>50800</xdr:colOff>
      <xdr:row>58</xdr:row>
      <xdr:rowOff>139891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79266"/>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135166</xdr:rowOff>
    </xdr:from>
    <xdr:to>
      <xdr:col>102</xdr:col>
      <xdr:colOff>114300</xdr:colOff>
      <xdr:row>58</xdr:row>
      <xdr:rowOff>149949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79266"/>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93663</xdr:rowOff>
    </xdr:from>
    <xdr:to>
      <xdr:col>116</xdr:col>
      <xdr:colOff>114300</xdr:colOff>
      <xdr:row>59</xdr:row>
      <xdr:rowOff>23813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91339</xdr:rowOff>
    </xdr:from>
    <xdr:to>
      <xdr:col>112</xdr:col>
      <xdr:colOff>38100</xdr:colOff>
      <xdr:row>59</xdr:row>
      <xdr:rowOff>21489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12616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2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89091</xdr:rowOff>
    </xdr:from>
    <xdr:to>
      <xdr:col>107</xdr:col>
      <xdr:colOff>101600</xdr:colOff>
      <xdr:row>59</xdr:row>
      <xdr:rowOff>19241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10368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2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84366</xdr:rowOff>
    </xdr:from>
    <xdr:to>
      <xdr:col>102</xdr:col>
      <xdr:colOff>165100</xdr:colOff>
      <xdr:row>59</xdr:row>
      <xdr:rowOff>14516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5643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2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99149</xdr:rowOff>
    </xdr:from>
    <xdr:to>
      <xdr:col>98</xdr:col>
      <xdr:colOff>38100</xdr:colOff>
      <xdr:row>59</xdr:row>
      <xdr:rowOff>29299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20426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104691</xdr:rowOff>
    </xdr:from>
    <xdr:to>
      <xdr:col>116</xdr:col>
      <xdr:colOff>63500</xdr:colOff>
      <xdr:row>77</xdr:row>
      <xdr:rowOff>145774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06341"/>
          <a:ext cx="8382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145774</xdr:rowOff>
    </xdr:from>
    <xdr:to>
      <xdr:col>111</xdr:col>
      <xdr:colOff>177800</xdr:colOff>
      <xdr:row>78</xdr:row>
      <xdr:rowOff>18379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47424"/>
          <a:ext cx="8890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18379</xdr:rowOff>
    </xdr:from>
    <xdr:to>
      <xdr:col>107</xdr:col>
      <xdr:colOff>50800</xdr:colOff>
      <xdr:row>78</xdr:row>
      <xdr:rowOff>79121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391479"/>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66613</xdr:rowOff>
    </xdr:from>
    <xdr:to>
      <xdr:col>102</xdr:col>
      <xdr:colOff>114300</xdr:colOff>
      <xdr:row>78</xdr:row>
      <xdr:rowOff>79121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439713"/>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53891</xdr:rowOff>
    </xdr:from>
    <xdr:to>
      <xdr:col>116</xdr:col>
      <xdr:colOff>114300</xdr:colOff>
      <xdr:row>77</xdr:row>
      <xdr:rowOff>155491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32318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3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94974</xdr:rowOff>
    </xdr:from>
    <xdr:to>
      <xdr:col>112</xdr:col>
      <xdr:colOff>38100</xdr:colOff>
      <xdr:row>78</xdr:row>
      <xdr:rowOff>25124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9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16251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139029</xdr:rowOff>
    </xdr:from>
    <xdr:to>
      <xdr:col>107</xdr:col>
      <xdr:colOff>101600</xdr:colOff>
      <xdr:row>78</xdr:row>
      <xdr:rowOff>69179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60306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3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28321</xdr:rowOff>
    </xdr:from>
    <xdr:to>
      <xdr:col>102</xdr:col>
      <xdr:colOff>165100</xdr:colOff>
      <xdr:row>78</xdr:row>
      <xdr:rowOff>129921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121048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9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15813</xdr:rowOff>
    </xdr:from>
    <xdr:to>
      <xdr:col>98</xdr:col>
      <xdr:colOff>38100</xdr:colOff>
      <xdr:row>78</xdr:row>
      <xdr:rowOff>117413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108540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人件費は、類似団体平均を大きく下回っているが、これは病院事業等を持たないこと、対住民当たりの職員数が少ないことが大きな要因</a:t>
          </a:r>
          <a:r>
            <a:rPr kumimoji="1" lang="ja-JP" altLang="en-US" sz="1300">
              <a:solidFill>
                <a:srgbClr val="FF0000"/>
              </a:solidFill>
              <a:latin typeface="ＭＳ Ｐゴシック" panose="020B0600070205080204" pitchFamily="50" charset="-128"/>
              <a:ea typeface="ＭＳ Ｐゴシック" panose="020B0600070205080204" pitchFamily="50" charset="-128"/>
            </a:rPr>
            <a:t>である。</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今後も定員管理計画に基づき採用等を行うことにより人件費の抑制に繋げていく。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物件費は、前年度に基幹システム更新等が多かったため今年度は減額となった。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扶助費は、類似団体平均とほぼ同様の増加傾向</a:t>
          </a:r>
          <a:r>
            <a:rPr kumimoji="1" lang="ja-JP" altLang="en-US" sz="1300">
              <a:solidFill>
                <a:srgbClr val="FF0000"/>
              </a:solidFill>
              <a:latin typeface="ＭＳ Ｐゴシック" panose="020B0600070205080204" pitchFamily="50" charset="-128"/>
              <a:ea typeface="ＭＳ Ｐゴシック" panose="020B0600070205080204" pitchFamily="50" charset="-128"/>
            </a:rPr>
            <a:t>であり</a:t>
          </a:r>
          <a:r>
            <a:rPr kumimoji="1" lang="ja-JP" altLang="en-US" sz="1300">
              <a:solidFill>
                <a:schemeClr val="tx1"/>
              </a:solidFill>
              <a:latin typeface="ＭＳ Ｐゴシック" panose="020B0600070205080204" pitchFamily="50" charset="-128"/>
              <a:ea typeface="ＭＳ Ｐゴシック" panose="020B0600070205080204" pitchFamily="50" charset="-128"/>
            </a:rPr>
            <a:t>、当市の性質別項目で一番大きいものとなっている。今後もさらなる増加が予見されるため、事業の精査や選択等により適切な事業実務に努めるとともに、関連制度等の動向を注視したい。</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補助費等は、農地中間管理事業機構集積協力金や物価高騰対応重点支援等による各種交付金の増により、増額となった。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普通建設事業費は、保育所等整備事業や公園維持管理事業の事業費の減により、前年度と比較して減額している。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公債費は、地方債元金償還金の減等により全体として減額となっている。引き続き公債費の推移を注視し、健全な財政運営に努める必要がある。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54,933
54,671
182.46
22,768,119
21,754,537
558,427
11,771,698
16,881,068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93980</xdr:rowOff>
    </xdr:from>
    <xdr:to>
      <xdr:col>24</xdr:col>
      <xdr:colOff>63500</xdr:colOff>
      <xdr:row>36</xdr:row>
      <xdr:rowOff>116383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94730"/>
          <a:ext cx="8382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116383</xdr:rowOff>
    </xdr:from>
    <xdr:to>
      <xdr:col>19</xdr:col>
      <xdr:colOff>177800</xdr:colOff>
      <xdr:row>36</xdr:row>
      <xdr:rowOff>126898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8858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126898</xdr:rowOff>
    </xdr:from>
    <xdr:to>
      <xdr:col>15</xdr:col>
      <xdr:colOff>50800</xdr:colOff>
      <xdr:row>37</xdr:row>
      <xdr:rowOff>5283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9909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92608</xdr:rowOff>
    </xdr:from>
    <xdr:to>
      <xdr:col>10</xdr:col>
      <xdr:colOff>114300</xdr:colOff>
      <xdr:row>37</xdr:row>
      <xdr:rowOff>5283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64808"/>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43180</xdr:rowOff>
    </xdr:from>
    <xdr:to>
      <xdr:col>24</xdr:col>
      <xdr:colOff>114300</xdr:colOff>
      <xdr:row>35</xdr:row>
      <xdr:rowOff>144780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21607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65583</xdr:rowOff>
    </xdr:from>
    <xdr:to>
      <xdr:col>20</xdr:col>
      <xdr:colOff>38100</xdr:colOff>
      <xdr:row>36</xdr:row>
      <xdr:rowOff>167183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158310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76098</xdr:rowOff>
    </xdr:from>
    <xdr:to>
      <xdr:col>15</xdr:col>
      <xdr:colOff>101600</xdr:colOff>
      <xdr:row>37</xdr:row>
      <xdr:rowOff>6248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168825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125933</xdr:rowOff>
    </xdr:from>
    <xdr:to>
      <xdr:col>10</xdr:col>
      <xdr:colOff>165100</xdr:colOff>
      <xdr:row>37</xdr:row>
      <xdr:rowOff>56083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47210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41808</xdr:rowOff>
    </xdr:from>
    <xdr:to>
      <xdr:col>6</xdr:col>
      <xdr:colOff>38100</xdr:colOff>
      <xdr:row>36</xdr:row>
      <xdr:rowOff>143408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134535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112496</xdr:rowOff>
    </xdr:from>
    <xdr:to>
      <xdr:col>24</xdr:col>
      <xdr:colOff>63500</xdr:colOff>
      <xdr:row>56</xdr:row>
      <xdr:rowOff>164167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13696"/>
          <a:ext cx="838200" cy="5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105219</xdr:rowOff>
    </xdr:from>
    <xdr:to>
      <xdr:col>19</xdr:col>
      <xdr:colOff>177800</xdr:colOff>
      <xdr:row>56</xdr:row>
      <xdr:rowOff>112496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06419"/>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8666</xdr:rowOff>
    </xdr:from>
    <xdr:to>
      <xdr:col>15</xdr:col>
      <xdr:colOff>50800</xdr:colOff>
      <xdr:row>56</xdr:row>
      <xdr:rowOff>105219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24066"/>
          <a:ext cx="889000" cy="78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8666</xdr:rowOff>
    </xdr:from>
    <xdr:to>
      <xdr:col>10</xdr:col>
      <xdr:colOff>114300</xdr:colOff>
      <xdr:row>57</xdr:row>
      <xdr:rowOff>47544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24066"/>
          <a:ext cx="889000" cy="89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113367</xdr:rowOff>
    </xdr:from>
    <xdr:to>
      <xdr:col>24</xdr:col>
      <xdr:colOff>114300</xdr:colOff>
      <xdr:row>57</xdr:row>
      <xdr:rowOff>43517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91794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61696</xdr:rowOff>
    </xdr:from>
    <xdr:to>
      <xdr:col>20</xdr:col>
      <xdr:colOff>38100</xdr:colOff>
      <xdr:row>56</xdr:row>
      <xdr:rowOff>163296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154423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54419</xdr:rowOff>
    </xdr:from>
    <xdr:to>
      <xdr:col>15</xdr:col>
      <xdr:colOff>101600</xdr:colOff>
      <xdr:row>56</xdr:row>
      <xdr:rowOff>156019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129316</xdr:rowOff>
    </xdr:from>
    <xdr:to>
      <xdr:col>10</xdr:col>
      <xdr:colOff>165100</xdr:colOff>
      <xdr:row>52</xdr:row>
      <xdr:rowOff>59466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75993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4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168194</xdr:rowOff>
    </xdr:from>
    <xdr:to>
      <xdr:col>6</xdr:col>
      <xdr:colOff>38100</xdr:colOff>
      <xdr:row>57</xdr:row>
      <xdr:rowOff>98344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89471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152482</xdr:rowOff>
    </xdr:from>
    <xdr:to>
      <xdr:col>24</xdr:col>
      <xdr:colOff>63500</xdr:colOff>
      <xdr:row>77</xdr:row>
      <xdr:rowOff>39763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82682"/>
          <a:ext cx="838200" cy="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152482</xdr:rowOff>
    </xdr:from>
    <xdr:to>
      <xdr:col>19</xdr:col>
      <xdr:colOff>177800</xdr:colOff>
      <xdr:row>76</xdr:row>
      <xdr:rowOff>165312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82682"/>
          <a:ext cx="889000" cy="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165312</xdr:rowOff>
    </xdr:from>
    <xdr:to>
      <xdr:col>15</xdr:col>
      <xdr:colOff>50800</xdr:colOff>
      <xdr:row>78</xdr:row>
      <xdr:rowOff>43450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5512"/>
          <a:ext cx="889000" cy="22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43450</xdr:rowOff>
    </xdr:from>
    <xdr:to>
      <xdr:col>10</xdr:col>
      <xdr:colOff>114300</xdr:colOff>
      <xdr:row>78</xdr:row>
      <xdr:rowOff>119783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16550"/>
          <a:ext cx="889000" cy="7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160413</xdr:rowOff>
    </xdr:from>
    <xdr:to>
      <xdr:col>24</xdr:col>
      <xdr:colOff>114300</xdr:colOff>
      <xdr:row>77</xdr:row>
      <xdr:rowOff>90563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138840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101682</xdr:rowOff>
    </xdr:from>
    <xdr:to>
      <xdr:col>20</xdr:col>
      <xdr:colOff>38100</xdr:colOff>
      <xdr:row>77</xdr:row>
      <xdr:rowOff>31832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22959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114512</xdr:rowOff>
    </xdr:from>
    <xdr:to>
      <xdr:col>15</xdr:col>
      <xdr:colOff>101600</xdr:colOff>
      <xdr:row>77</xdr:row>
      <xdr:rowOff>44662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35789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3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164100</xdr:rowOff>
    </xdr:from>
    <xdr:to>
      <xdr:col>10</xdr:col>
      <xdr:colOff>165100</xdr:colOff>
      <xdr:row>78</xdr:row>
      <xdr:rowOff>94250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85377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68983</xdr:rowOff>
    </xdr:from>
    <xdr:to>
      <xdr:col>6</xdr:col>
      <xdr:colOff>38100</xdr:colOff>
      <xdr:row>78</xdr:row>
      <xdr:rowOff>170583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161710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144859</xdr:rowOff>
    </xdr:from>
    <xdr:to>
      <xdr:col>24</xdr:col>
      <xdr:colOff>63500</xdr:colOff>
      <xdr:row>99</xdr:row>
      <xdr:rowOff>690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46959"/>
          <a:ext cx="838200" cy="2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144859</xdr:rowOff>
    </xdr:from>
    <xdr:to>
      <xdr:col>19</xdr:col>
      <xdr:colOff>177800</xdr:colOff>
      <xdr:row>98</xdr:row>
      <xdr:rowOff>147168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46959"/>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147168</xdr:rowOff>
    </xdr:from>
    <xdr:to>
      <xdr:col>15</xdr:col>
      <xdr:colOff>50800</xdr:colOff>
      <xdr:row>99</xdr:row>
      <xdr:rowOff>108034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49268"/>
          <a:ext cx="889000" cy="13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108034</xdr:rowOff>
    </xdr:from>
    <xdr:to>
      <xdr:col>10</xdr:col>
      <xdr:colOff>114300</xdr:colOff>
      <xdr:row>99</xdr:row>
      <xdr:rowOff>110483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8158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121340</xdr:rowOff>
    </xdr:from>
    <xdr:to>
      <xdr:col>24</xdr:col>
      <xdr:colOff>114300</xdr:colOff>
      <xdr:row>99</xdr:row>
      <xdr:rowOff>51490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99767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0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94059</xdr:rowOff>
    </xdr:from>
    <xdr:to>
      <xdr:col>20</xdr:col>
      <xdr:colOff>38100</xdr:colOff>
      <xdr:row>99</xdr:row>
      <xdr:rowOff>24209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9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15336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8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96368</xdr:rowOff>
    </xdr:from>
    <xdr:to>
      <xdr:col>15</xdr:col>
      <xdr:colOff>101600</xdr:colOff>
      <xdr:row>99</xdr:row>
      <xdr:rowOff>26518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17645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57234</xdr:rowOff>
    </xdr:from>
    <xdr:to>
      <xdr:col>10</xdr:col>
      <xdr:colOff>165100</xdr:colOff>
      <xdr:row>99</xdr:row>
      <xdr:rowOff>158834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149961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59683</xdr:rowOff>
    </xdr:from>
    <xdr:to>
      <xdr:col>6</xdr:col>
      <xdr:colOff>38100</xdr:colOff>
      <xdr:row>99</xdr:row>
      <xdr:rowOff>161283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152410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2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88102</xdr:rowOff>
    </xdr:from>
    <xdr:to>
      <xdr:col>55</xdr:col>
      <xdr:colOff>0</xdr:colOff>
      <xdr:row>38</xdr:row>
      <xdr:rowOff>96266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0320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94960</xdr:rowOff>
    </xdr:from>
    <xdr:to>
      <xdr:col>50</xdr:col>
      <xdr:colOff>114300</xdr:colOff>
      <xdr:row>38</xdr:row>
      <xdr:rowOff>96266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61006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94960</xdr:rowOff>
    </xdr:from>
    <xdr:to>
      <xdr:col>45</xdr:col>
      <xdr:colOff>177800</xdr:colOff>
      <xdr:row>38</xdr:row>
      <xdr:rowOff>120106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1006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116187</xdr:rowOff>
    </xdr:from>
    <xdr:to>
      <xdr:col>41</xdr:col>
      <xdr:colOff>50800</xdr:colOff>
      <xdr:row>38</xdr:row>
      <xdr:rowOff>120106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3128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37302</xdr:rowOff>
    </xdr:from>
    <xdr:to>
      <xdr:col>55</xdr:col>
      <xdr:colOff>50800</xdr:colOff>
      <xdr:row>38</xdr:row>
      <xdr:rowOff>138902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15729</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3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45466</xdr:rowOff>
    </xdr:from>
    <xdr:to>
      <xdr:col>50</xdr:col>
      <xdr:colOff>165100</xdr:colOff>
      <xdr:row>38</xdr:row>
      <xdr:rowOff>147066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138193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44160</xdr:rowOff>
    </xdr:from>
    <xdr:to>
      <xdr:col>46</xdr:col>
      <xdr:colOff>38100</xdr:colOff>
      <xdr:row>38</xdr:row>
      <xdr:rowOff>145760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69306</xdr:rowOff>
    </xdr:from>
    <xdr:to>
      <xdr:col>41</xdr:col>
      <xdr:colOff>101600</xdr:colOff>
      <xdr:row>38</xdr:row>
      <xdr:rowOff>170906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162033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77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65387</xdr:rowOff>
    </xdr:from>
    <xdr:to>
      <xdr:col>36</xdr:col>
      <xdr:colOff>165100</xdr:colOff>
      <xdr:row>38</xdr:row>
      <xdr:rowOff>166987</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158114</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7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51194</xdr:rowOff>
    </xdr:from>
    <xdr:to>
      <xdr:col>55</xdr:col>
      <xdr:colOff>0</xdr:colOff>
      <xdr:row>56</xdr:row>
      <xdr:rowOff>157683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480944"/>
          <a:ext cx="838200" cy="2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157683</xdr:rowOff>
    </xdr:from>
    <xdr:to>
      <xdr:col>50</xdr:col>
      <xdr:colOff>114300</xdr:colOff>
      <xdr:row>57</xdr:row>
      <xdr:rowOff>92875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58883"/>
          <a:ext cx="889000" cy="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92875</xdr:rowOff>
    </xdr:from>
    <xdr:to>
      <xdr:col>45</xdr:col>
      <xdr:colOff>177800</xdr:colOff>
      <xdr:row>57</xdr:row>
      <xdr:rowOff>158179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865525"/>
          <a:ext cx="889000" cy="6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158179</xdr:rowOff>
    </xdr:from>
    <xdr:to>
      <xdr:col>41</xdr:col>
      <xdr:colOff>50800</xdr:colOff>
      <xdr:row>57</xdr:row>
      <xdr:rowOff>169418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30829"/>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394</xdr:rowOff>
    </xdr:from>
    <xdr:to>
      <xdr:col>55</xdr:col>
      <xdr:colOff>50800</xdr:colOff>
      <xdr:row>55</xdr:row>
      <xdr:rowOff>101994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43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23271</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2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106883</xdr:rowOff>
    </xdr:from>
    <xdr:to>
      <xdr:col>50</xdr:col>
      <xdr:colOff>165100</xdr:colOff>
      <xdr:row>57</xdr:row>
      <xdr:rowOff>37033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7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53560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42075</xdr:rowOff>
    </xdr:from>
    <xdr:to>
      <xdr:col>46</xdr:col>
      <xdr:colOff>38100</xdr:colOff>
      <xdr:row>57</xdr:row>
      <xdr:rowOff>143675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160202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5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107379</xdr:rowOff>
    </xdr:from>
    <xdr:to>
      <xdr:col>41</xdr:col>
      <xdr:colOff>101600</xdr:colOff>
      <xdr:row>58</xdr:row>
      <xdr:rowOff>37529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54056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65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118618</xdr:rowOff>
    </xdr:from>
    <xdr:to>
      <xdr:col>36</xdr:col>
      <xdr:colOff>165100</xdr:colOff>
      <xdr:row>58</xdr:row>
      <xdr:rowOff>48768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39895</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50285</xdr:rowOff>
    </xdr:from>
    <xdr:to>
      <xdr:col>55</xdr:col>
      <xdr:colOff>0</xdr:colOff>
      <xdr:row>78</xdr:row>
      <xdr:rowOff>61682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23385"/>
          <a:ext cx="8382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50285</xdr:rowOff>
    </xdr:from>
    <xdr:to>
      <xdr:col>50</xdr:col>
      <xdr:colOff>114300</xdr:colOff>
      <xdr:row>78</xdr:row>
      <xdr:rowOff>53550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2338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142312</xdr:rowOff>
    </xdr:from>
    <xdr:to>
      <xdr:col>45</xdr:col>
      <xdr:colOff>177800</xdr:colOff>
      <xdr:row>78</xdr:row>
      <xdr:rowOff>53550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43962"/>
          <a:ext cx="889000" cy="8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142312</xdr:rowOff>
    </xdr:from>
    <xdr:to>
      <xdr:col>41</xdr:col>
      <xdr:colOff>50800</xdr:colOff>
      <xdr:row>78</xdr:row>
      <xdr:rowOff>117951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43962"/>
          <a:ext cx="889000" cy="14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10882</xdr:rowOff>
    </xdr:from>
    <xdr:to>
      <xdr:col>55</xdr:col>
      <xdr:colOff>50800</xdr:colOff>
      <xdr:row>78</xdr:row>
      <xdr:rowOff>112482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38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160759</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6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170935</xdr:rowOff>
    </xdr:from>
    <xdr:to>
      <xdr:col>50</xdr:col>
      <xdr:colOff>165100</xdr:colOff>
      <xdr:row>78</xdr:row>
      <xdr:rowOff>101085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92212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6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2750</xdr:rowOff>
    </xdr:from>
    <xdr:to>
      <xdr:col>46</xdr:col>
      <xdr:colOff>38100</xdr:colOff>
      <xdr:row>78</xdr:row>
      <xdr:rowOff>104350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95477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91512</xdr:rowOff>
    </xdr:from>
    <xdr:to>
      <xdr:col>41</xdr:col>
      <xdr:colOff>101600</xdr:colOff>
      <xdr:row>78</xdr:row>
      <xdr:rowOff>21662</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2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12789</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38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67151</xdr:rowOff>
    </xdr:from>
    <xdr:to>
      <xdr:col>36</xdr:col>
      <xdr:colOff>165100</xdr:colOff>
      <xdr:row>78</xdr:row>
      <xdr:rowOff>168751</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159878</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3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52329</xdr:rowOff>
    </xdr:from>
    <xdr:to>
      <xdr:col>55</xdr:col>
      <xdr:colOff>0</xdr:colOff>
      <xdr:row>96</xdr:row>
      <xdr:rowOff>66114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11529"/>
          <a:ext cx="8382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52329</xdr:rowOff>
    </xdr:from>
    <xdr:to>
      <xdr:col>50</xdr:col>
      <xdr:colOff>114300</xdr:colOff>
      <xdr:row>97</xdr:row>
      <xdr:rowOff>68056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11529"/>
          <a:ext cx="889000" cy="18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62799</xdr:rowOff>
    </xdr:from>
    <xdr:to>
      <xdr:col>45</xdr:col>
      <xdr:colOff>177800</xdr:colOff>
      <xdr:row>97</xdr:row>
      <xdr:rowOff>68056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93449"/>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93751</xdr:rowOff>
    </xdr:from>
    <xdr:to>
      <xdr:col>41</xdr:col>
      <xdr:colOff>50800</xdr:colOff>
      <xdr:row>97</xdr:row>
      <xdr:rowOff>62799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52951"/>
          <a:ext cx="889000" cy="14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15314</xdr:rowOff>
    </xdr:from>
    <xdr:to>
      <xdr:col>55</xdr:col>
      <xdr:colOff>50800</xdr:colOff>
      <xdr:row>96</xdr:row>
      <xdr:rowOff>116914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7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165191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1529</xdr:rowOff>
    </xdr:from>
    <xdr:to>
      <xdr:col>50</xdr:col>
      <xdr:colOff>165100</xdr:colOff>
      <xdr:row>96</xdr:row>
      <xdr:rowOff>103129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94256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5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17256</xdr:rowOff>
    </xdr:from>
    <xdr:to>
      <xdr:col>46</xdr:col>
      <xdr:colOff>38100</xdr:colOff>
      <xdr:row>97</xdr:row>
      <xdr:rowOff>118856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109983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4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11999</xdr:rowOff>
    </xdr:from>
    <xdr:to>
      <xdr:col>41</xdr:col>
      <xdr:colOff>101600</xdr:colOff>
      <xdr:row>97</xdr:row>
      <xdr:rowOff>113599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4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104726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3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42951</xdr:rowOff>
    </xdr:from>
    <xdr:to>
      <xdr:col>36</xdr:col>
      <xdr:colOff>165100</xdr:colOff>
      <xdr:row>96</xdr:row>
      <xdr:rowOff>144551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135678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9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120155</xdr:rowOff>
    </xdr:from>
    <xdr:to>
      <xdr:col>85</xdr:col>
      <xdr:colOff>127000</xdr:colOff>
      <xdr:row>38</xdr:row>
      <xdr:rowOff>131242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35255"/>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124003</xdr:rowOff>
    </xdr:from>
    <xdr:to>
      <xdr:col>81</xdr:col>
      <xdr:colOff>50800</xdr:colOff>
      <xdr:row>38</xdr:row>
      <xdr:rowOff>131242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391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124003</xdr:rowOff>
    </xdr:from>
    <xdr:to>
      <xdr:col>76</xdr:col>
      <xdr:colOff>114300</xdr:colOff>
      <xdr:row>38</xdr:row>
      <xdr:rowOff>131204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63910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25667</xdr:rowOff>
    </xdr:from>
    <xdr:to>
      <xdr:col>71</xdr:col>
      <xdr:colOff>177800</xdr:colOff>
      <xdr:row>38</xdr:row>
      <xdr:rowOff>131204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40767"/>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69355</xdr:rowOff>
    </xdr:from>
    <xdr:to>
      <xdr:col>85</xdr:col>
      <xdr:colOff>177800</xdr:colOff>
      <xdr:row>38</xdr:row>
      <xdr:rowOff>170955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47782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80442</xdr:rowOff>
    </xdr:from>
    <xdr:to>
      <xdr:col>81</xdr:col>
      <xdr:colOff>101600</xdr:colOff>
      <xdr:row>39</xdr:row>
      <xdr:rowOff>10592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73203</xdr:rowOff>
    </xdr:from>
    <xdr:to>
      <xdr:col>76</xdr:col>
      <xdr:colOff>165100</xdr:colOff>
      <xdr:row>39</xdr:row>
      <xdr:rowOff>3353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165930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80404</xdr:rowOff>
    </xdr:from>
    <xdr:to>
      <xdr:col>72</xdr:col>
      <xdr:colOff>38100</xdr:colOff>
      <xdr:row>39</xdr:row>
      <xdr:rowOff>10554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1681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8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146317</xdr:rowOff>
    </xdr:from>
    <xdr:to>
      <xdr:col>67</xdr:col>
      <xdr:colOff>101600</xdr:colOff>
      <xdr:row>38</xdr:row>
      <xdr:rowOff>76467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92994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2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59086</xdr:rowOff>
    </xdr:from>
    <xdr:to>
      <xdr:col>85</xdr:col>
      <xdr:colOff>127000</xdr:colOff>
      <xdr:row>58</xdr:row>
      <xdr:rowOff>114848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10003186"/>
          <a:ext cx="838200" cy="5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33875</xdr:rowOff>
    </xdr:from>
    <xdr:to>
      <xdr:col>81</xdr:col>
      <xdr:colOff>50800</xdr:colOff>
      <xdr:row>58</xdr:row>
      <xdr:rowOff>114848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977975"/>
          <a:ext cx="889000" cy="8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116350</xdr:rowOff>
    </xdr:from>
    <xdr:to>
      <xdr:col>76</xdr:col>
      <xdr:colOff>114300</xdr:colOff>
      <xdr:row>58</xdr:row>
      <xdr:rowOff>33875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89000"/>
          <a:ext cx="889000" cy="8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116350</xdr:rowOff>
    </xdr:from>
    <xdr:to>
      <xdr:col>71</xdr:col>
      <xdr:colOff>177800</xdr:colOff>
      <xdr:row>57</xdr:row>
      <xdr:rowOff>125347</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89000"/>
          <a:ext cx="8890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8286</xdr:rowOff>
    </xdr:from>
    <xdr:to>
      <xdr:col>85</xdr:col>
      <xdr:colOff>177800</xdr:colOff>
      <xdr:row>58</xdr:row>
      <xdr:rowOff>109886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9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94663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6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64048</xdr:rowOff>
    </xdr:from>
    <xdr:to>
      <xdr:col>81</xdr:col>
      <xdr:colOff>101600</xdr:colOff>
      <xdr:row>58</xdr:row>
      <xdr:rowOff>165648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100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156775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1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154525</xdr:rowOff>
    </xdr:from>
    <xdr:to>
      <xdr:col>76</xdr:col>
      <xdr:colOff>165100</xdr:colOff>
      <xdr:row>58</xdr:row>
      <xdr:rowOff>84675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75802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65550</xdr:rowOff>
    </xdr:from>
    <xdr:to>
      <xdr:col>72</xdr:col>
      <xdr:colOff>38100</xdr:colOff>
      <xdr:row>57</xdr:row>
      <xdr:rowOff>167150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158277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74547</xdr:rowOff>
    </xdr:from>
    <xdr:to>
      <xdr:col>67</xdr:col>
      <xdr:colOff>101600</xdr:colOff>
      <xdr:row>58</xdr:row>
      <xdr:rowOff>4697</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4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167274</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3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122600</xdr:rowOff>
    </xdr:from>
    <xdr:to>
      <xdr:col>85</xdr:col>
      <xdr:colOff>127000</xdr:colOff>
      <xdr:row>78</xdr:row>
      <xdr:rowOff>126076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95700"/>
          <a:ext cx="8382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126076</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99176"/>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71800</xdr:rowOff>
    </xdr:from>
    <xdr:to>
      <xdr:col>85</xdr:col>
      <xdr:colOff>177800</xdr:colOff>
      <xdr:row>79</xdr:row>
      <xdr:rowOff>1950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75276</xdr:rowOff>
    </xdr:from>
    <xdr:to>
      <xdr:col>81</xdr:col>
      <xdr:colOff>101600</xdr:colOff>
      <xdr:row>79</xdr:row>
      <xdr:rowOff>5426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4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168003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4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46265</xdr:rowOff>
    </xdr:from>
    <xdr:to>
      <xdr:col>85</xdr:col>
      <xdr:colOff>127000</xdr:colOff>
      <xdr:row>97</xdr:row>
      <xdr:rowOff>48501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76915"/>
          <a:ext cx="8382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46265</xdr:rowOff>
    </xdr:from>
    <xdr:to>
      <xdr:col>81</xdr:col>
      <xdr:colOff>50800</xdr:colOff>
      <xdr:row>97</xdr:row>
      <xdr:rowOff>68111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76915"/>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68111</xdr:rowOff>
    </xdr:from>
    <xdr:to>
      <xdr:col>76</xdr:col>
      <xdr:colOff>114300</xdr:colOff>
      <xdr:row>97</xdr:row>
      <xdr:rowOff>71107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98761"/>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71107</xdr:rowOff>
    </xdr:from>
    <xdr:to>
      <xdr:col>71</xdr:col>
      <xdr:colOff>177800</xdr:colOff>
      <xdr:row>97</xdr:row>
      <xdr:rowOff>71450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017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169151</xdr:rowOff>
    </xdr:from>
    <xdr:to>
      <xdr:col>85</xdr:col>
      <xdr:colOff>177800</xdr:colOff>
      <xdr:row>97</xdr:row>
      <xdr:rowOff>99301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147578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166915</xdr:rowOff>
    </xdr:from>
    <xdr:to>
      <xdr:col>81</xdr:col>
      <xdr:colOff>101600</xdr:colOff>
      <xdr:row>97</xdr:row>
      <xdr:rowOff>97065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88192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17311</xdr:rowOff>
    </xdr:from>
    <xdr:to>
      <xdr:col>76</xdr:col>
      <xdr:colOff>165100</xdr:colOff>
      <xdr:row>97</xdr:row>
      <xdr:rowOff>118911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110038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20307</xdr:rowOff>
    </xdr:from>
    <xdr:to>
      <xdr:col>72</xdr:col>
      <xdr:colOff>38100</xdr:colOff>
      <xdr:row>97</xdr:row>
      <xdr:rowOff>121907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113034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20650</xdr:rowOff>
    </xdr:from>
    <xdr:to>
      <xdr:col>67</xdr:col>
      <xdr:colOff>101600</xdr:colOff>
      <xdr:row>97</xdr:row>
      <xdr:rowOff>122250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113377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決算全体を見ると、農林水産業費を除く全ての項目について、類似団体平均と比べ低位となっている。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民生費は、子育て世帯臨時特別支援金給付事業や住民税非課税世帯臨時特別給付金支給事業の事業費が皆減となっため、前年度と比較して減額となっている。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衛生費は、新型コロナウイルス接種事業の事業費が減となった影響で前年度と比較して減額となっているが、現在協議中のごみ処理広域化によるごみ処理施設の共同設置により増加する可能性がある。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土木費は、市道除排雪事業等の事業費が減となった影響で前年度と比較して減額となっている。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教育費は、小・中学校の校舎等改修の影響で前年度と比較して増額となっている。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財政調整基金残高は、前年度より２．１２ポイント上がり、過去５年間の中では高い水準を維持している。</a:t>
          </a:r>
        </a:p>
        <a:p>
          <a:r>
            <a:rPr kumimoji="1" lang="ja-JP" altLang="en-US" sz="1100">
              <a:solidFill>
                <a:schemeClr val="tx1"/>
              </a:solidFill>
              <a:latin typeface="ＭＳ ゴシック" pitchFamily="49" charset="-128"/>
              <a:ea typeface="ＭＳ ゴシック" pitchFamily="49" charset="-128"/>
            </a:rPr>
            <a:t>　実質単年度収支は、単年度収支が前年度より増加したこと、基金の取崩額が減少したことによりプラスに転じた。</a:t>
          </a:r>
        </a:p>
        <a:p>
          <a:r>
            <a:rPr kumimoji="1" lang="ja-JP" altLang="en-US" sz="1100">
              <a:solidFill>
                <a:schemeClr val="tx1"/>
              </a:solidFill>
              <a:latin typeface="ＭＳ ゴシック" pitchFamily="49" charset="-128"/>
              <a:ea typeface="ＭＳ ゴシック" pitchFamily="49" charset="-128"/>
            </a:rPr>
            <a:t>　今後は、一般財源の確保が厳しくなっていくことが見込まれることもあり、事業の選択と集中により、健全な財政の維持を図る。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全会計において黒字であることから、連結実質赤字比率は生じていない。</a:t>
          </a:r>
        </a:p>
        <a:p>
          <a:r>
            <a:rPr kumimoji="1" lang="ja-JP" altLang="en-US" sz="1400">
              <a:latin typeface="ＭＳ ゴシック" pitchFamily="49" charset="-128"/>
              <a:ea typeface="ＭＳ ゴシック" pitchFamily="49" charset="-128"/>
            </a:rPr>
            <a:t>　しかしながら、</a:t>
          </a:r>
          <a:r>
            <a:rPr kumimoji="1" lang="ja-JP" altLang="en-US" sz="1400">
              <a:solidFill>
                <a:schemeClr val="tx1"/>
              </a:solidFill>
              <a:latin typeface="ＭＳ ゴシック" pitchFamily="49" charset="-128"/>
              <a:ea typeface="ＭＳ ゴシック" pitchFamily="49" charset="-128"/>
            </a:rPr>
            <a:t>公営事業に対しては基準外繰出しも行われている</a:t>
          </a:r>
          <a:r>
            <a:rPr kumimoji="1" lang="ja-JP" altLang="en-US" sz="1400">
              <a:latin typeface="ＭＳ ゴシック" pitchFamily="49" charset="-128"/>
              <a:ea typeface="ＭＳ ゴシック" pitchFamily="49" charset="-128"/>
            </a:rPr>
            <a:t>ことから、今後は一般会計における一般財源の確保が厳しくなっている現状を鑑み、繰出基準に基づいた繰出しを行うことに努め、適正な財政運営に努める。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12288;&#36001;&#25919;/31&#12381;&#12398;&#20182;&#65288;&#36001;&#25919;&#38306;&#20418;&#65289;/25%20&#36001;&#25919;&#29366;&#27841;&#36039;&#26009;&#38598;&#8230;&#26087;&#36001;&#25919;&#27604;&#36611;&#20998;&#26512;&#34920;&#31561;/R7(&#20196;&#21644;5&#24180;&#24230;&#27770;&#31639;&#20998;)/03%20&#36001;&#25919;&#29366;&#27841;&#36039;&#26009;&#38598;&#20316;&#25104;&#65288;2&#22238;&#30446;&#65289;/03-01%20&#24066;&#30010;&#26449;&#8594;&#30476;&#65288;&#30906;&#35469;&#29992;&#65289;/14%20&#28381;&#27810;&#24066;(0916)&#12288;&#9679;/&#12304;&#36001;&#25919;&#29366;&#27841;&#36039;&#26009;&#38598;&#12305;_032166_&#28381;&#2781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66.3</v>
          </cell>
          <cell r="BX51">
            <v>57.3</v>
          </cell>
          <cell r="CF51">
            <v>40.4</v>
          </cell>
          <cell r="CN51">
            <v>34.4</v>
          </cell>
          <cell r="CV51">
            <v>29.4</v>
          </cell>
        </row>
        <row r="53">
          <cell r="BP53">
            <v>66.599999999999994</v>
          </cell>
          <cell r="BX53">
            <v>66.599999999999994</v>
          </cell>
          <cell r="CF53">
            <v>70</v>
          </cell>
          <cell r="CN53">
            <v>71.7</v>
          </cell>
          <cell r="CV53">
            <v>73.5</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66.3</v>
          </cell>
          <cell r="BX73">
            <v>57.3</v>
          </cell>
          <cell r="CF73">
            <v>40.4</v>
          </cell>
          <cell r="CN73">
            <v>34.4</v>
          </cell>
          <cell r="CV73">
            <v>29.4</v>
          </cell>
        </row>
        <row r="75">
          <cell r="BP75">
            <v>6.1</v>
          </cell>
          <cell r="BX75">
            <v>6.2</v>
          </cell>
          <cell r="CF75">
            <v>6.1</v>
          </cell>
          <cell r="CN75">
            <v>6.2</v>
          </cell>
          <cell r="CV75">
            <v>6.1</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22768119</v>
      </c>
      <c r="BO4" s="436"/>
      <c r="BP4" s="436"/>
      <c r="BQ4" s="436"/>
      <c r="BR4" s="436"/>
      <c r="BS4" s="436"/>
      <c r="BT4" s="436"/>
      <c r="BU4" s="437"/>
      <c r="BV4" s="435">
        <v>22913542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4.7</v>
      </c>
      <c r="CU4" s="576"/>
      <c r="CV4" s="576"/>
      <c r="CW4" s="576"/>
      <c r="CX4" s="576"/>
      <c r="CY4" s="576"/>
      <c r="CZ4" s="576"/>
      <c r="DA4" s="577"/>
      <c r="DB4" s="575">
        <v>5.6</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21754537</v>
      </c>
      <c r="BO5" s="407"/>
      <c r="BP5" s="407"/>
      <c r="BQ5" s="407"/>
      <c r="BR5" s="407"/>
      <c r="BS5" s="407"/>
      <c r="BT5" s="407"/>
      <c r="BU5" s="408"/>
      <c r="BV5" s="406">
        <v>22168550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v>
      </c>
      <c r="CU5" s="404"/>
      <c r="CV5" s="404"/>
      <c r="CW5" s="404"/>
      <c r="CX5" s="404"/>
      <c r="CY5" s="404"/>
      <c r="CZ5" s="404"/>
      <c r="DA5" s="405"/>
      <c r="DB5" s="403">
        <v>88.1</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1013582</v>
      </c>
      <c r="BO6" s="407"/>
      <c r="BP6" s="407"/>
      <c r="BQ6" s="407"/>
      <c r="BR6" s="407"/>
      <c r="BS6" s="407"/>
      <c r="BT6" s="407"/>
      <c r="BU6" s="408"/>
      <c r="BV6" s="406">
        <v>744992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89.7</v>
      </c>
      <c r="CU6" s="550"/>
      <c r="CV6" s="550"/>
      <c r="CW6" s="550"/>
      <c r="CX6" s="550"/>
      <c r="CY6" s="550"/>
      <c r="CZ6" s="550"/>
      <c r="DA6" s="551"/>
      <c r="DB6" s="549">
        <v>89.7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455155</v>
      </c>
      <c r="BO7" s="407"/>
      <c r="BP7" s="407"/>
      <c r="BQ7" s="407"/>
      <c r="BR7" s="407"/>
      <c r="BS7" s="407"/>
      <c r="BT7" s="407"/>
      <c r="BU7" s="408"/>
      <c r="BV7" s="406">
        <v>96193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11771698</v>
      </c>
      <c r="CU7" s="407"/>
      <c r="CV7" s="407"/>
      <c r="CW7" s="407"/>
      <c r="CX7" s="407"/>
      <c r="CY7" s="407"/>
      <c r="CZ7" s="407"/>
      <c r="DA7" s="408"/>
      <c r="DB7" s="406">
        <v>11507546</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558427</v>
      </c>
      <c r="BO8" s="407"/>
      <c r="BP8" s="407"/>
      <c r="BQ8" s="407"/>
      <c r="BR8" s="407"/>
      <c r="BS8" s="407"/>
      <c r="BT8" s="407"/>
      <c r="BU8" s="408"/>
      <c r="BV8" s="406">
        <v>648799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0.57999999999999996</v>
      </c>
      <c r="CU8" s="510"/>
      <c r="CV8" s="510"/>
      <c r="CW8" s="510"/>
      <c r="CX8" s="510"/>
      <c r="CY8" s="510"/>
      <c r="CZ8" s="510"/>
      <c r="DA8" s="511"/>
      <c r="DB8" s="509">
        <v>0.59</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55579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-90372</v>
      </c>
      <c r="BO9" s="407"/>
      <c r="BP9" s="407"/>
      <c r="BQ9" s="407"/>
      <c r="BR9" s="407"/>
      <c r="BS9" s="407"/>
      <c r="BT9" s="407"/>
      <c r="BU9" s="408"/>
      <c r="BV9" s="406">
        <v>-106630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9.9</v>
      </c>
      <c r="CU9" s="404"/>
      <c r="CV9" s="404"/>
      <c r="CW9" s="404"/>
      <c r="CX9" s="404"/>
      <c r="CY9" s="404"/>
      <c r="CZ9" s="404"/>
      <c r="DA9" s="405"/>
      <c r="DB9" s="403">
        <v>9.8000000000000007</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55463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716047</v>
      </c>
      <c r="BO10" s="407"/>
      <c r="BP10" s="407"/>
      <c r="BQ10" s="407"/>
      <c r="BR10" s="407"/>
      <c r="BS10" s="407"/>
      <c r="BT10" s="407"/>
      <c r="BU10" s="408"/>
      <c r="BV10" s="406">
        <v>745384</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54933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416438</v>
      </c>
      <c r="BO12" s="407"/>
      <c r="BP12" s="407"/>
      <c r="BQ12" s="407"/>
      <c r="BR12" s="407"/>
      <c r="BS12" s="407"/>
      <c r="BT12" s="407"/>
      <c r="BU12" s="408"/>
      <c r="BV12" s="406">
        <v>799966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54671</v>
      </c>
      <c r="S13" s="494"/>
      <c r="T13" s="494"/>
      <c r="U13" s="494"/>
      <c r="V13" s="495"/>
      <c r="W13" s="496" t="s">
        <v>131</v>
      </c>
      <c r="X13" s="392"/>
      <c r="Y13" s="392"/>
      <c r="Z13" s="392"/>
      <c r="AA13" s="392"/>
      <c r="AB13" s="393"/>
      <c r="AC13" s="359">
        <v>1336</v>
      </c>
      <c r="AD13" s="360"/>
      <c r="AE13" s="360"/>
      <c r="AF13" s="360"/>
      <c r="AG13" s="361"/>
      <c r="AH13" s="359">
        <v>1399</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209237</v>
      </c>
      <c r="BO13" s="407"/>
      <c r="BP13" s="407"/>
      <c r="BQ13" s="407"/>
      <c r="BR13" s="407"/>
      <c r="BS13" s="407"/>
      <c r="BT13" s="407"/>
      <c r="BU13" s="408"/>
      <c r="BV13" s="406">
        <v>-161212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6.1</v>
      </c>
      <c r="CU13" s="404"/>
      <c r="CV13" s="404"/>
      <c r="CW13" s="404"/>
      <c r="CX13" s="404"/>
      <c r="CY13" s="404"/>
      <c r="CZ13" s="404"/>
      <c r="DA13" s="405"/>
      <c r="DB13" s="403">
        <v>6.2</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55273</v>
      </c>
      <c r="S14" s="494"/>
      <c r="T14" s="494"/>
      <c r="U14" s="494"/>
      <c r="V14" s="495"/>
      <c r="W14" s="497"/>
      <c r="X14" s="395"/>
      <c r="Y14" s="395"/>
      <c r="Z14" s="395"/>
      <c r="AA14" s="395"/>
      <c r="AB14" s="396"/>
      <c r="AC14" s="486">
        <v>4.8</v>
      </c>
      <c r="AD14" s="487"/>
      <c r="AE14" s="487"/>
      <c r="AF14" s="487"/>
      <c r="AG14" s="488"/>
      <c r="AH14" s="486">
        <v>5.0999999999999996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29.4</v>
      </c>
      <c r="CU14" s="504"/>
      <c r="CV14" s="504"/>
      <c r="CW14" s="504"/>
      <c r="CX14" s="504"/>
      <c r="CY14" s="504"/>
      <c r="CZ14" s="504"/>
      <c r="DA14" s="505"/>
      <c r="DB14" s="503">
        <v>34.4</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55039</v>
      </c>
      <c r="S15" s="494"/>
      <c r="T15" s="494"/>
      <c r="U15" s="494"/>
      <c r="V15" s="495"/>
      <c r="W15" s="496" t="s">
        <v>137</v>
      </c>
      <c r="X15" s="392"/>
      <c r="Y15" s="392"/>
      <c r="Z15" s="392"/>
      <c r="AA15" s="392"/>
      <c r="AB15" s="393"/>
      <c r="AC15" s="359">
        <v>6075</v>
      </c>
      <c r="AD15" s="360"/>
      <c r="AE15" s="360"/>
      <c r="AF15" s="360"/>
      <c r="AG15" s="361"/>
      <c r="AH15" s="359">
        <v>6100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5919153</v>
      </c>
      <c r="BO15" s="436"/>
      <c r="BP15" s="436"/>
      <c r="BQ15" s="436"/>
      <c r="BR15" s="436"/>
      <c r="BS15" s="436"/>
      <c r="BT15" s="436"/>
      <c r="BU15" s="437"/>
      <c r="BV15" s="435">
        <v>5746968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21.7</v>
      </c>
      <c r="AD16" s="487"/>
      <c r="AE16" s="487"/>
      <c r="AF16" s="487"/>
      <c r="AG16" s="488"/>
      <c r="AH16" s="486">
        <v>22.4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10245296</v>
      </c>
      <c r="BO16" s="407"/>
      <c r="BP16" s="407"/>
      <c r="BQ16" s="407"/>
      <c r="BR16" s="407"/>
      <c r="BS16" s="407"/>
      <c r="BT16" s="407"/>
      <c r="BU16" s="408"/>
      <c r="BV16" s="406">
        <v>9930662</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20592</v>
      </c>
      <c r="AD17" s="360"/>
      <c r="AE17" s="360"/>
      <c r="AF17" s="360"/>
      <c r="AG17" s="361"/>
      <c r="AH17" s="359">
        <v>19792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7330329</v>
      </c>
      <c r="BO17" s="407"/>
      <c r="BP17" s="407"/>
      <c r="BQ17" s="407"/>
      <c r="BR17" s="407"/>
      <c r="BS17" s="407"/>
      <c r="BT17" s="407"/>
      <c r="BU17" s="408"/>
      <c r="BV17" s="406">
        <v>7104857</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182.46</v>
      </c>
      <c r="M18" s="459"/>
      <c r="N18" s="459"/>
      <c r="O18" s="459"/>
      <c r="P18" s="459"/>
      <c r="Q18" s="459"/>
      <c r="R18" s="460"/>
      <c r="S18" s="460"/>
      <c r="T18" s="460"/>
      <c r="U18" s="460"/>
      <c r="V18" s="461"/>
      <c r="W18" s="477"/>
      <c r="X18" s="478"/>
      <c r="Y18" s="478"/>
      <c r="Z18" s="478"/>
      <c r="AA18" s="478"/>
      <c r="AB18" s="502"/>
      <c r="AC18" s="376">
        <v>73.5</v>
      </c>
      <c r="AD18" s="377"/>
      <c r="AE18" s="377"/>
      <c r="AF18" s="377"/>
      <c r="AG18" s="462"/>
      <c r="AH18" s="376">
        <v>72.5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10522946</v>
      </c>
      <c r="BO18" s="407"/>
      <c r="BP18" s="407"/>
      <c r="BQ18" s="407"/>
      <c r="BR18" s="407"/>
      <c r="BS18" s="407"/>
      <c r="BT18" s="407"/>
      <c r="BU18" s="408"/>
      <c r="BV18" s="406">
        <v>10367495</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305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14877371</v>
      </c>
      <c r="BO19" s="407"/>
      <c r="BP19" s="407"/>
      <c r="BQ19" s="407"/>
      <c r="BR19" s="407"/>
      <c r="BS19" s="407"/>
      <c r="BT19" s="407"/>
      <c r="BU19" s="408"/>
      <c r="BV19" s="406">
        <v>15101447</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21709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16881068</v>
      </c>
      <c r="BO22" s="436"/>
      <c r="BP22" s="436"/>
      <c r="BQ22" s="436"/>
      <c r="BR22" s="436"/>
      <c r="BS22" s="436"/>
      <c r="BT22" s="436"/>
      <c r="BU22" s="437"/>
      <c r="BV22" s="435">
        <v>17596529</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14249473</v>
      </c>
      <c r="BO23" s="407"/>
      <c r="BP23" s="407"/>
      <c r="BQ23" s="407"/>
      <c r="BR23" s="407"/>
      <c r="BS23" s="407"/>
      <c r="BT23" s="407"/>
      <c r="BU23" s="408"/>
      <c r="BV23" s="406">
        <v>14830404</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7730</v>
      </c>
      <c r="R24" s="360"/>
      <c r="S24" s="360"/>
      <c r="T24" s="360"/>
      <c r="U24" s="360"/>
      <c r="V24" s="361"/>
      <c r="W24" s="449"/>
      <c r="X24" s="386"/>
      <c r="Y24" s="387"/>
      <c r="Z24" s="362" t="s">
        <v>162</v>
      </c>
      <c r="AA24" s="363"/>
      <c r="AB24" s="363"/>
      <c r="AC24" s="363"/>
      <c r="AD24" s="363"/>
      <c r="AE24" s="363"/>
      <c r="AF24" s="363"/>
      <c r="AG24" s="364"/>
      <c r="AH24" s="359">
        <v>292</v>
      </c>
      <c r="AI24" s="360"/>
      <c r="AJ24" s="360"/>
      <c r="AK24" s="360"/>
      <c r="AL24" s="361"/>
      <c r="AM24" s="359">
        <v>861984</v>
      </c>
      <c r="AN24" s="360"/>
      <c r="AO24" s="360"/>
      <c r="AP24" s="360"/>
      <c r="AQ24" s="360"/>
      <c r="AR24" s="361"/>
      <c r="AS24" s="359">
        <v>2952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10182553</v>
      </c>
      <c r="BO24" s="407"/>
      <c r="BP24" s="407"/>
      <c r="BQ24" s="407"/>
      <c r="BR24" s="407"/>
      <c r="BS24" s="407"/>
      <c r="BT24" s="407"/>
      <c r="BU24" s="408"/>
      <c r="BV24" s="406">
        <v>10301411</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6340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1861937</v>
      </c>
      <c r="BO25" s="436"/>
      <c r="BP25" s="436"/>
      <c r="BQ25" s="436"/>
      <c r="BR25" s="436"/>
      <c r="BS25" s="436"/>
      <c r="BT25" s="436"/>
      <c r="BU25" s="437"/>
      <c r="BV25" s="435">
        <v>1810553</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5940</v>
      </c>
      <c r="R26" s="360"/>
      <c r="S26" s="360"/>
      <c r="T26" s="360"/>
      <c r="U26" s="360"/>
      <c r="V26" s="361"/>
      <c r="W26" s="449"/>
      <c r="X26" s="386"/>
      <c r="Y26" s="387"/>
      <c r="Z26" s="362" t="s">
        <v>168</v>
      </c>
      <c r="AA26" s="417"/>
      <c r="AB26" s="417"/>
      <c r="AC26" s="417"/>
      <c r="AD26" s="417"/>
      <c r="AE26" s="417"/>
      <c r="AF26" s="417"/>
      <c r="AG26" s="418"/>
      <c r="AH26" s="359">
        <v>25</v>
      </c>
      <c r="AI26" s="360"/>
      <c r="AJ26" s="360"/>
      <c r="AK26" s="360"/>
      <c r="AL26" s="361"/>
      <c r="AM26" s="359">
        <v>82950</v>
      </c>
      <c r="AN26" s="360"/>
      <c r="AO26" s="360"/>
      <c r="AP26" s="360"/>
      <c r="AQ26" s="360"/>
      <c r="AR26" s="361"/>
      <c r="AS26" s="359">
        <v>3318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4110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3520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2478978</v>
      </c>
      <c r="BO28" s="436"/>
      <c r="BP28" s="436"/>
      <c r="BQ28" s="436"/>
      <c r="BR28" s="436"/>
      <c r="BS28" s="436"/>
      <c r="BT28" s="436"/>
      <c r="BU28" s="437"/>
      <c r="BV28" s="435">
        <v>2179369</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18</v>
      </c>
      <c r="M29" s="360"/>
      <c r="N29" s="360"/>
      <c r="O29" s="360"/>
      <c r="P29" s="361"/>
      <c r="Q29" s="359">
        <v>3290</v>
      </c>
      <c r="R29" s="360"/>
      <c r="S29" s="360"/>
      <c r="T29" s="360"/>
      <c r="U29" s="360"/>
      <c r="V29" s="361"/>
      <c r="W29" s="450"/>
      <c r="X29" s="451"/>
      <c r="Y29" s="452"/>
      <c r="Z29" s="362" t="s">
        <v>177</v>
      </c>
      <c r="AA29" s="363"/>
      <c r="AB29" s="363"/>
      <c r="AC29" s="363"/>
      <c r="AD29" s="363"/>
      <c r="AE29" s="363"/>
      <c r="AF29" s="363"/>
      <c r="AG29" s="364"/>
      <c r="AH29" s="359">
        <v>292</v>
      </c>
      <c r="AI29" s="360"/>
      <c r="AJ29" s="360"/>
      <c r="AK29" s="360"/>
      <c r="AL29" s="361"/>
      <c r="AM29" s="359">
        <v>861984</v>
      </c>
      <c r="AN29" s="360"/>
      <c r="AO29" s="360"/>
      <c r="AP29" s="360"/>
      <c r="AQ29" s="360"/>
      <c r="AR29" s="361"/>
      <c r="AS29" s="359">
        <v>2952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1032727</v>
      </c>
      <c r="BO29" s="407"/>
      <c r="BP29" s="407"/>
      <c r="BQ29" s="407"/>
      <c r="BR29" s="407"/>
      <c r="BS29" s="407"/>
      <c r="BT29" s="407"/>
      <c r="BU29" s="408"/>
      <c r="BV29" s="406">
        <v>1082703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1248875</v>
      </c>
      <c r="BO30" s="441"/>
      <c r="BP30" s="441"/>
      <c r="BQ30" s="441"/>
      <c r="BR30" s="441"/>
      <c r="BS30" s="441"/>
      <c r="BT30" s="441"/>
      <c r="BU30" s="442"/>
      <c r="BV30" s="440">
        <v>1190474</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盛岡地区広域消防組合</v>
      </c>
      <c r="BZ34" s="355"/>
      <c r="CA34" s="355"/>
      <c r="CB34" s="355"/>
      <c r="CC34" s="355"/>
      <c r="CD34" s="355"/>
      <c r="CE34" s="355"/>
      <c r="CF34" s="355"/>
      <c r="CG34" s="355"/>
      <c r="CH34" s="355"/>
      <c r="CI34" s="355"/>
      <c r="CJ34" s="355"/>
      <c r="CK34" s="355"/>
      <c r="CL34" s="355"/>
      <c r="CM34" s="355"/>
      <c r="CN34" s="175"/>
      <c r="CO34" s="354">
        <f>IF(CQ34="","",MAX(C34:D43,U34:V43,AM34:AN43,BE34:BF43,BW34:BX43)+1)</f>
        <v>16</v>
      </c>
      <c r="CP34" s="354"/>
      <c r="CQ34" s="355" t="str">
        <f>IF('各会計、関係団体の財政状況及び健全化判断比率'!BS7="","",'各会計、関係団体の財政状況及び健全化判断比率'!BS7)</f>
        <v>公益財団法人　滝沢市体育協会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岩手県市町村総合事務組合（一般会計）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岩手県市町村総合事務組合（交通災害共済事業特別会計）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介護保険介護サービス事業特別会計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盛岡地区衛生処理組合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岩手県後期高齢者医療広域連合（一般会計）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岩手県後期高齢者医療広域連合（後期高齢者医療特別会計）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滝沢・雫石環境組合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盛岡広域環境組合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HCy0s0XIrHku9+OEMHk/2+T1Kr974PlzjLsKm8SLpLCBXXMhsQ0ZChAv42dUMSwPsShdofrKasnOVOwEyvdCFQ==" saltValue="lMFJA6soD0A8XMT9MuzM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8.4700000000000006</v>
      </c>
      <c r="G34" s="33">
        <v>9.27</v>
      </c>
      <c r="H34" s="33">
        <v>9.42</v>
      </c>
      <c r="I34" s="33">
        <v>11.38</v>
      </c>
      <c r="J34" s="34">
        <v>11.77</v>
      </c>
      <c r="K34" s="22"/>
      <c r="L34" s="22"/>
      <c r="M34" s="22"/>
      <c r="N34" s="22"/>
      <c r="O34" s="22"/>
      <c r="P34" s="22"/>
    </row>
    <row r="35" spans="1:16" ht="39" customHeight="1" x14ac:dyDescent="0.2">
      <c r="A35" s="22"/>
      <c r="B35" s="35"/>
      <c r="C35" s="1132" t="s">
        <v>532</v>
      </c>
      <c r="D35" s="1132"/>
      <c r="E35" s="1133"/>
      <c r="F35" s="36">
        <v>4.04</v>
      </c>
      <c r="G35" s="37">
        <v>4.8600000000000003</v>
      </c>
      <c r="H35" s="37">
        <v>6.45</v>
      </c>
      <c r="I35" s="37">
        <v>5.63</v>
      </c>
      <c r="J35" s="38">
        <v>4.78</v>
      </c>
      <c r="K35" s="22"/>
      <c r="L35" s="22"/>
      <c r="M35" s="22"/>
      <c r="N35" s="22"/>
      <c r="O35" s="22"/>
      <c r="P35" s="22"/>
    </row>
    <row r="36" spans="1:16" ht="39" customHeight="1" x14ac:dyDescent="0.2">
      <c r="A36" s="22"/>
      <c r="B36" s="35"/>
      <c r="C36" s="1132" t="s">
        <v>533</v>
      </c>
      <c r="D36" s="1132"/>
      <c r="E36" s="1133"/>
      <c r="F36" s="36">
        <v>1.79</v>
      </c>
      <c r="G36" s="37">
        <v>2.42</v>
      </c>
      <c r="H36" s="37">
        <v>2.79</v>
      </c>
      <c r="I36" s="37">
        <v>3.42</v>
      </c>
      <c r="J36" s="38">
        <v>3.64</v>
      </c>
      <c r="K36" s="22"/>
      <c r="L36" s="22"/>
      <c r="M36" s="22"/>
      <c r="N36" s="22"/>
      <c r="O36" s="22"/>
      <c r="P36" s="22"/>
    </row>
    <row r="37" spans="1:16" ht="39" customHeight="1" x14ac:dyDescent="0.2">
      <c r="A37" s="22"/>
      <c r="B37" s="35"/>
      <c r="C37" s="1132" t="s">
        <v>534</v>
      </c>
      <c r="D37" s="1132"/>
      <c r="E37" s="1133"/>
      <c r="F37" s="36">
        <v>0.43</v>
      </c>
      <c r="G37" s="37">
        <v>0.72</v>
      </c>
      <c r="H37" s="37">
        <v>0.65</v>
      </c>
      <c r="I37" s="37">
        <v>0.62</v>
      </c>
      <c r="J37" s="38">
        <v>0.65</v>
      </c>
      <c r="K37" s="22"/>
      <c r="L37" s="22"/>
      <c r="M37" s="22"/>
      <c r="N37" s="22"/>
      <c r="O37" s="22"/>
      <c r="P37" s="22"/>
    </row>
    <row r="38" spans="1:16" ht="39" customHeight="1" x14ac:dyDescent="0.2">
      <c r="A38" s="22"/>
      <c r="B38" s="35"/>
      <c r="C38" s="1132" t="s">
        <v>535</v>
      </c>
      <c r="D38" s="1132"/>
      <c r="E38" s="1133"/>
      <c r="F38" s="36">
        <v>0.38</v>
      </c>
      <c r="G38" s="37">
        <v>1.64</v>
      </c>
      <c r="H38" s="37">
        <v>0.51</v>
      </c>
      <c r="I38" s="37">
        <v>0.81</v>
      </c>
      <c r="J38" s="38">
        <v>0.46</v>
      </c>
      <c r="K38" s="22"/>
      <c r="L38" s="22"/>
      <c r="M38" s="22"/>
      <c r="N38" s="22"/>
      <c r="O38" s="22"/>
      <c r="P38" s="22"/>
    </row>
    <row r="39" spans="1:16" ht="39" customHeight="1" x14ac:dyDescent="0.2">
      <c r="A39" s="22"/>
      <c r="B39" s="35"/>
      <c r="C39" s="1132" t="s">
        <v>536</v>
      </c>
      <c r="D39" s="1132"/>
      <c r="E39" s="1133"/>
      <c r="F39" s="36">
        <v>0.04</v>
      </c>
      <c r="G39" s="37">
        <v>0.03</v>
      </c>
      <c r="H39" s="37">
        <v>0.04</v>
      </c>
      <c r="I39" s="37">
        <v>0.04</v>
      </c>
      <c r="J39" s="38">
        <v>0.02</v>
      </c>
      <c r="K39" s="22"/>
      <c r="L39" s="22"/>
      <c r="M39" s="22"/>
      <c r="N39" s="22"/>
      <c r="O39" s="22"/>
      <c r="P39" s="22"/>
    </row>
    <row r="40" spans="1:16" ht="39" customHeight="1" x14ac:dyDescent="0.2">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wpiHoGoAIWq8g7rlqdNEgcq7NCLvNDWYVfOIMgFW9mwbM+pHVm5tKzjJz5xKpRJZ0M35xP71P5gyPpt0GGPNA==" saltValue="HQs/zuaCvJHKm1y+doPg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1379</v>
      </c>
      <c r="L45" s="58">
        <v>1385</v>
      </c>
      <c r="M45" s="58">
        <v>1399</v>
      </c>
      <c r="N45" s="58">
        <v>1484</v>
      </c>
      <c r="O45" s="59">
        <v>1466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327</v>
      </c>
      <c r="L48" s="62">
        <v>319</v>
      </c>
      <c r="M48" s="62">
        <v>317</v>
      </c>
      <c r="N48" s="62">
        <v>318</v>
      </c>
      <c r="O48" s="63">
        <v>278</v>
      </c>
      <c r="P48" s="46"/>
      <c r="Q48" s="46"/>
      <c r="R48" s="46"/>
      <c r="S48" s="46"/>
      <c r="T48" s="46"/>
      <c r="U48" s="46"/>
    </row>
    <row r="49" spans="1:21" ht="30.75" customHeight="1" x14ac:dyDescent="0.2">
      <c r="A49" s="46"/>
      <c r="B49" s="1163"/>
      <c r="C49" s="1164"/>
      <c r="D49" s="60"/>
      <c r="E49" s="1140" t="s">
        <v>14</v>
      </c>
      <c r="F49" s="1140"/>
      <c r="G49" s="1140"/>
      <c r="H49" s="1140"/>
      <c r="I49" s="1140"/>
      <c r="J49" s="1141"/>
      <c r="K49" s="61">
        <v>127</v>
      </c>
      <c r="L49" s="62">
        <v>57</v>
      </c>
      <c r="M49" s="62">
        <v>58</v>
      </c>
      <c r="N49" s="62">
        <v>43</v>
      </c>
      <c r="O49" s="63">
        <v>43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1240</v>
      </c>
      <c r="L52" s="62">
        <v>1158</v>
      </c>
      <c r="M52" s="62">
        <v>1146</v>
      </c>
      <c r="N52" s="62">
        <v>1168</v>
      </c>
      <c r="O52" s="63">
        <v>1141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593</v>
      </c>
      <c r="L53" s="67">
        <v>603</v>
      </c>
      <c r="M53" s="67">
        <v>628</v>
      </c>
      <c r="N53" s="67">
        <v>677</v>
      </c>
      <c r="O53" s="68">
        <v>646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6S0fPf+uIQtNxrupGemn5TVblsVYCrqgthXKm2sZbXSgtX/J1/oBbufW5jJeAnYgiFWuxcH+R4EzXTvJ6qyYQ==" saltValue="3ky9aIB8JhUVaqkBt3Jd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2">
        <v>18859</v>
      </c>
      <c r="J41" s="343">
        <v>18604</v>
      </c>
      <c r="K41" s="343">
        <v>18318</v>
      </c>
      <c r="L41" s="343">
        <v>17597</v>
      </c>
      <c r="M41" s="344">
        <v>16881</v>
      </c>
    </row>
    <row r="42" spans="2:13" ht="27.75" customHeight="1" x14ac:dyDescent="0.2">
      <c r="B42" s="1171"/>
      <c r="C42" s="1172"/>
      <c r="D42" s="104"/>
      <c r="E42" s="1175" t="s">
        <v>32</v>
      </c>
      <c r="F42" s="1175"/>
      <c r="G42" s="1175"/>
      <c r="H42" s="1176"/>
      <c r="I42" s="345" t="s">
        <v>486</v>
      </c>
      <c r="J42" s="346" t="s">
        <v>486</v>
      </c>
      <c r="K42" s="346" t="s">
        <v>486</v>
      </c>
      <c r="L42" s="346" t="s">
        <v>486</v>
      </c>
      <c r="M42" s="347" t="s">
        <v>486</v>
      </c>
    </row>
    <row r="43" spans="2:13" ht="27.75" customHeight="1" x14ac:dyDescent="0.2">
      <c r="B43" s="1171"/>
      <c r="C43" s="1172"/>
      <c r="D43" s="104"/>
      <c r="E43" s="1175" t="s">
        <v>33</v>
      </c>
      <c r="F43" s="1175"/>
      <c r="G43" s="1175"/>
      <c r="H43" s="1176"/>
      <c r="I43" s="345">
        <v>3613</v>
      </c>
      <c r="J43" s="346">
        <v>3671</v>
      </c>
      <c r="K43" s="346">
        <v>3566</v>
      </c>
      <c r="L43" s="346">
        <v>3502</v>
      </c>
      <c r="M43" s="347">
        <v>3359</v>
      </c>
    </row>
    <row r="44" spans="2:13" ht="27.75" customHeight="1" x14ac:dyDescent="0.2">
      <c r="B44" s="1171"/>
      <c r="C44" s="1172"/>
      <c r="D44" s="104"/>
      <c r="E44" s="1175" t="s">
        <v>34</v>
      </c>
      <c r="F44" s="1175"/>
      <c r="G44" s="1175"/>
      <c r="H44" s="1176"/>
      <c r="I44" s="345">
        <v>280</v>
      </c>
      <c r="J44" s="346">
        <v>225</v>
      </c>
      <c r="K44" s="346">
        <v>168</v>
      </c>
      <c r="L44" s="346">
        <v>162</v>
      </c>
      <c r="M44" s="347">
        <v>127</v>
      </c>
    </row>
    <row r="45" spans="2:13" ht="27.75" customHeight="1" x14ac:dyDescent="0.2">
      <c r="B45" s="1171"/>
      <c r="C45" s="1172"/>
      <c r="D45" s="104"/>
      <c r="E45" s="1175" t="s">
        <v>35</v>
      </c>
      <c r="F45" s="1175"/>
      <c r="G45" s="1175"/>
      <c r="H45" s="1176"/>
      <c r="I45" s="345">
        <v>1190</v>
      </c>
      <c r="J45" s="346">
        <v>1122</v>
      </c>
      <c r="K45" s="346">
        <v>1010</v>
      </c>
      <c r="L45" s="346">
        <v>950</v>
      </c>
      <c r="M45" s="347">
        <v>980</v>
      </c>
    </row>
    <row r="46" spans="2:13" ht="27.75" customHeight="1" x14ac:dyDescent="0.2">
      <c r="B46" s="1171"/>
      <c r="C46" s="1172"/>
      <c r="D46" s="105"/>
      <c r="E46" s="1175" t="s">
        <v>36</v>
      </c>
      <c r="F46" s="1175"/>
      <c r="G46" s="1175"/>
      <c r="H46" s="1176"/>
      <c r="I46" s="345" t="s">
        <v>486</v>
      </c>
      <c r="J46" s="346" t="s">
        <v>486</v>
      </c>
      <c r="K46" s="346" t="s">
        <v>486</v>
      </c>
      <c r="L46" s="346" t="s">
        <v>486</v>
      </c>
      <c r="M46" s="347" t="s">
        <v>486</v>
      </c>
    </row>
    <row r="47" spans="2:13" ht="27.75" customHeight="1" x14ac:dyDescent="0.2">
      <c r="B47" s="1171"/>
      <c r="C47" s="1172"/>
      <c r="D47" s="106"/>
      <c r="E47" s="1185" t="s">
        <v>37</v>
      </c>
      <c r="F47" s="1186"/>
      <c r="G47" s="1186"/>
      <c r="H47" s="1187"/>
      <c r="I47" s="345" t="s">
        <v>486</v>
      </c>
      <c r="J47" s="346" t="s">
        <v>486</v>
      </c>
      <c r="K47" s="346" t="s">
        <v>486</v>
      </c>
      <c r="L47" s="346" t="s">
        <v>486</v>
      </c>
      <c r="M47" s="347" t="s">
        <v>486</v>
      </c>
    </row>
    <row r="48" spans="2:13" ht="27.75" customHeight="1" x14ac:dyDescent="0.2">
      <c r="B48" s="1171"/>
      <c r="C48" s="1172"/>
      <c r="D48" s="104"/>
      <c r="E48" s="1175" t="s">
        <v>38</v>
      </c>
      <c r="F48" s="1175"/>
      <c r="G48" s="1175"/>
      <c r="H48" s="1176"/>
      <c r="I48" s="345" t="s">
        <v>486</v>
      </c>
      <c r="J48" s="346" t="s">
        <v>486</v>
      </c>
      <c r="K48" s="346" t="s">
        <v>486</v>
      </c>
      <c r="L48" s="346" t="s">
        <v>486</v>
      </c>
      <c r="M48" s="347" t="s">
        <v>486</v>
      </c>
    </row>
    <row r="49" spans="2:13" ht="27.75" customHeight="1" x14ac:dyDescent="0.2">
      <c r="B49" s="1173"/>
      <c r="C49" s="1174"/>
      <c r="D49" s="104"/>
      <c r="E49" s="1175" t="s">
        <v>39</v>
      </c>
      <c r="F49" s="1175"/>
      <c r="G49" s="1175"/>
      <c r="H49" s="1176"/>
      <c r="I49" s="345" t="s">
        <v>486</v>
      </c>
      <c r="J49" s="346" t="s">
        <v>486</v>
      </c>
      <c r="K49" s="346" t="s">
        <v>486</v>
      </c>
      <c r="L49" s="346" t="s">
        <v>486</v>
      </c>
      <c r="M49" s="347" t="s">
        <v>486</v>
      </c>
    </row>
    <row r="50" spans="2:13" ht="27.75" customHeight="1" x14ac:dyDescent="0.2">
      <c r="B50" s="1169" t="s">
        <v>40</v>
      </c>
      <c r="C50" s="1170"/>
      <c r="D50" s="107"/>
      <c r="E50" s="1175" t="s">
        <v>41</v>
      </c>
      <c r="F50" s="1175"/>
      <c r="G50" s="1175"/>
      <c r="H50" s="1176"/>
      <c r="I50" s="345">
        <v>3370</v>
      </c>
      <c r="J50" s="346">
        <v>3974</v>
      </c>
      <c r="K50" s="346">
        <v>5085</v>
      </c>
      <c r="L50" s="346">
        <v>5536</v>
      </c>
      <c r="M50" s="347">
        <v>5784</v>
      </c>
    </row>
    <row r="51" spans="2:13" ht="27.75" customHeight="1" x14ac:dyDescent="0.2">
      <c r="B51" s="1171"/>
      <c r="C51" s="1172"/>
      <c r="D51" s="104"/>
      <c r="E51" s="1175" t="s">
        <v>42</v>
      </c>
      <c r="F51" s="1175"/>
      <c r="G51" s="1175"/>
      <c r="H51" s="1176"/>
      <c r="I51" s="345" t="s">
        <v>486</v>
      </c>
      <c r="J51" s="346" t="s">
        <v>486</v>
      </c>
      <c r="K51" s="346" t="s">
        <v>486</v>
      </c>
      <c r="L51" s="346" t="s">
        <v>486</v>
      </c>
      <c r="M51" s="347" t="s">
        <v>486</v>
      </c>
    </row>
    <row r="52" spans="2:13" ht="27.75" customHeight="1" x14ac:dyDescent="0.2">
      <c r="B52" s="1173"/>
      <c r="C52" s="1174"/>
      <c r="D52" s="104"/>
      <c r="E52" s="1175" t="s">
        <v>43</v>
      </c>
      <c r="F52" s="1175"/>
      <c r="G52" s="1175"/>
      <c r="H52" s="1176"/>
      <c r="I52" s="345">
        <v>14312</v>
      </c>
      <c r="J52" s="346">
        <v>14017</v>
      </c>
      <c r="K52" s="346">
        <v>13713</v>
      </c>
      <c r="L52" s="346">
        <v>13115</v>
      </c>
      <c r="M52" s="347">
        <v>12428</v>
      </c>
    </row>
    <row r="53" spans="2:13" ht="27.75" customHeight="1" thickBot="1" x14ac:dyDescent="0.25">
      <c r="B53" s="1177" t="s">
        <v>19</v>
      </c>
      <c r="C53" s="1178"/>
      <c r="D53" s="108"/>
      <c r="E53" s="1179" t="s">
        <v>44</v>
      </c>
      <c r="F53" s="1179"/>
      <c r="G53" s="1179"/>
      <c r="H53" s="1180"/>
      <c r="I53" s="348">
        <v>6261</v>
      </c>
      <c r="J53" s="349">
        <v>5629</v>
      </c>
      <c r="K53" s="349">
        <v>4265</v>
      </c>
      <c r="L53" s="349">
        <v>3560</v>
      </c>
      <c r="M53" s="350">
        <v>3135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bwY9etVOZq78FQwF6i/ZFG7s1JZtPI6R3N7JpVgBUiq8uQthCBm0STnCg8kT9mNFDXxadEY44VrYwZfH2YD/w==" saltValue="nG9SaNm6qGBNONOh8KI1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120">
        <v>2234</v>
      </c>
      <c r="G55" s="120">
        <v>2179</v>
      </c>
      <c r="H55" s="121">
        <v>2479</v>
      </c>
    </row>
    <row r="56" spans="2:8" ht="52.5" customHeight="1" x14ac:dyDescent="0.2">
      <c r="B56" s="122"/>
      <c r="C56" s="1198" t="s">
        <v>47</v>
      </c>
      <c r="D56" s="1198"/>
      <c r="E56" s="1199"/>
      <c r="F56" s="123">
        <v>1133</v>
      </c>
      <c r="G56" s="123">
        <v>1083</v>
      </c>
      <c r="H56" s="124">
        <v>1033</v>
      </c>
    </row>
    <row r="57" spans="2:8" ht="53.25" customHeight="1" x14ac:dyDescent="0.2">
      <c r="B57" s="122"/>
      <c r="C57" s="1200" t="s">
        <v>48</v>
      </c>
      <c r="D57" s="1200"/>
      <c r="E57" s="1201"/>
      <c r="F57" s="125">
        <v>694</v>
      </c>
      <c r="G57" s="125">
        <v>1190</v>
      </c>
      <c r="H57" s="126">
        <v>1249</v>
      </c>
    </row>
    <row r="58" spans="2:8" ht="45.75" customHeight="1" x14ac:dyDescent="0.2">
      <c r="B58" s="127"/>
      <c r="C58" s="1188" t="s">
        <v>555</v>
      </c>
      <c r="D58" s="1189"/>
      <c r="E58" s="1190"/>
      <c r="F58" s="128">
        <v>556</v>
      </c>
      <c r="G58" s="128">
        <v>1061</v>
      </c>
      <c r="H58" s="129">
        <v>1148</v>
      </c>
    </row>
    <row r="59" spans="2:8" ht="45.75" customHeight="1" x14ac:dyDescent="0.2">
      <c r="B59" s="127"/>
      <c r="C59" s="1188" t="s">
        <v>556</v>
      </c>
      <c r="D59" s="1189"/>
      <c r="E59" s="1190"/>
      <c r="F59" s="128">
        <v>48</v>
      </c>
      <c r="G59" s="128">
        <v>43</v>
      </c>
      <c r="H59" s="129">
        <v>44</v>
      </c>
    </row>
    <row r="60" spans="2:8" ht="45.75" customHeight="1" x14ac:dyDescent="0.2">
      <c r="B60" s="127"/>
      <c r="C60" s="1188" t="s">
        <v>557</v>
      </c>
      <c r="D60" s="1189"/>
      <c r="E60" s="1190"/>
      <c r="F60" s="128">
        <v>36</v>
      </c>
      <c r="G60" s="128">
        <v>38</v>
      </c>
      <c r="H60" s="129">
        <v>40</v>
      </c>
    </row>
    <row r="61" spans="2:8" ht="45.75" customHeight="1" x14ac:dyDescent="0.2">
      <c r="B61" s="127"/>
      <c r="C61" s="1188" t="s">
        <v>558</v>
      </c>
      <c r="D61" s="1189"/>
      <c r="E61" s="1190"/>
      <c r="F61" s="128">
        <v>17</v>
      </c>
      <c r="G61" s="128">
        <v>29</v>
      </c>
      <c r="H61" s="129">
        <v>7</v>
      </c>
    </row>
    <row r="62" spans="2:8" ht="45.75" customHeight="1" thickBot="1" x14ac:dyDescent="0.25">
      <c r="B62" s="130"/>
      <c r="C62" s="1191" t="s">
        <v>559</v>
      </c>
      <c r="D62" s="1192"/>
      <c r="E62" s="1193"/>
      <c r="F62" s="131">
        <v>37</v>
      </c>
      <c r="G62" s="131">
        <v>19</v>
      </c>
      <c r="H62" s="132">
        <v>10</v>
      </c>
    </row>
    <row r="63" spans="2:8" ht="52.5" customHeight="1" thickBot="1" x14ac:dyDescent="0.25">
      <c r="B63" s="133"/>
      <c r="C63" s="1194" t="s">
        <v>49</v>
      </c>
      <c r="D63" s="1194"/>
      <c r="E63" s="1195"/>
      <c r="F63" s="134">
        <v>4061</v>
      </c>
      <c r="G63" s="134">
        <v>4453</v>
      </c>
      <c r="H63" s="135">
        <v>4761</v>
      </c>
    </row>
    <row r="64" spans="2:8" ht="13.2" x14ac:dyDescent="0.2"/>
  </sheetData>
  <sheetProtection algorithmName="SHA-512" hashValue="LWX9+fRMDTM9H7/9ccQg0G7NKfBO5MtMvp9t0icaCHDBj/62MtnK/EwGJDhxny9M5terMTOKIrm/8qRbvxSrFg==" saltValue="mF/b9yLskx4tF7jJ7ZyQ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563</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564</v>
      </c>
      <c r="AO51" s="1230"/>
      <c r="AP51" s="1230"/>
      <c r="AQ51" s="1230"/>
      <c r="AR51" s="1230"/>
      <c r="AS51" s="1230"/>
      <c r="AT51" s="1230"/>
      <c r="AU51" s="1230"/>
      <c r="AV51" s="1230"/>
      <c r="AW51" s="1230"/>
      <c r="AX51" s="1230"/>
      <c r="AY51" s="1230"/>
      <c r="AZ51" s="1230"/>
      <c r="BA51" s="1230"/>
      <c r="BB51" s="1230" t="s">
        <v>565</v>
      </c>
      <c r="BC51" s="1230"/>
      <c r="BD51" s="1230"/>
      <c r="BE51" s="1230"/>
      <c r="BF51" s="1230"/>
      <c r="BG51" s="1230"/>
      <c r="BH51" s="1230"/>
      <c r="BI51" s="1230"/>
      <c r="BJ51" s="1230"/>
      <c r="BK51" s="1230"/>
      <c r="BL51" s="1230"/>
      <c r="BM51" s="1230"/>
      <c r="BN51" s="1230"/>
      <c r="BO51" s="1230"/>
      <c r="BP51" s="1231">
        <v>66.3</v>
      </c>
      <c r="BQ51" s="1231"/>
      <c r="BR51" s="1231"/>
      <c r="BS51" s="1231"/>
      <c r="BT51" s="1231"/>
      <c r="BU51" s="1231"/>
      <c r="BV51" s="1231"/>
      <c r="BW51" s="1231"/>
      <c r="BX51" s="1231">
        <v>57.3</v>
      </c>
      <c r="BY51" s="1231"/>
      <c r="BZ51" s="1231"/>
      <c r="CA51" s="1231"/>
      <c r="CB51" s="1231"/>
      <c r="CC51" s="1231"/>
      <c r="CD51" s="1231"/>
      <c r="CE51" s="1231"/>
      <c r="CF51" s="1231">
        <v>40.4</v>
      </c>
      <c r="CG51" s="1231"/>
      <c r="CH51" s="1231"/>
      <c r="CI51" s="1231"/>
      <c r="CJ51" s="1231"/>
      <c r="CK51" s="1231"/>
      <c r="CL51" s="1231"/>
      <c r="CM51" s="1231"/>
      <c r="CN51" s="1231">
        <v>34.4</v>
      </c>
      <c r="CO51" s="1231"/>
      <c r="CP51" s="1231"/>
      <c r="CQ51" s="1231"/>
      <c r="CR51" s="1231"/>
      <c r="CS51" s="1231"/>
      <c r="CT51" s="1231"/>
      <c r="CU51" s="1231"/>
      <c r="CV51" s="1231">
        <v>29.4</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566</v>
      </c>
      <c r="BC53" s="1230"/>
      <c r="BD53" s="1230"/>
      <c r="BE53" s="1230"/>
      <c r="BF53" s="1230"/>
      <c r="BG53" s="1230"/>
      <c r="BH53" s="1230"/>
      <c r="BI53" s="1230"/>
      <c r="BJ53" s="1230"/>
      <c r="BK53" s="1230"/>
      <c r="BL53" s="1230"/>
      <c r="BM53" s="1230"/>
      <c r="BN53" s="1230"/>
      <c r="BO53" s="1230"/>
      <c r="BP53" s="1231">
        <v>66.599999999999994</v>
      </c>
      <c r="BQ53" s="1231"/>
      <c r="BR53" s="1231"/>
      <c r="BS53" s="1231"/>
      <c r="BT53" s="1231"/>
      <c r="BU53" s="1231"/>
      <c r="BV53" s="1231"/>
      <c r="BW53" s="1231"/>
      <c r="BX53" s="1231">
        <v>66.599999999999994</v>
      </c>
      <c r="BY53" s="1231"/>
      <c r="BZ53" s="1231"/>
      <c r="CA53" s="1231"/>
      <c r="CB53" s="1231"/>
      <c r="CC53" s="1231"/>
      <c r="CD53" s="1231"/>
      <c r="CE53" s="1231"/>
      <c r="CF53" s="1231">
        <v>70</v>
      </c>
      <c r="CG53" s="1231"/>
      <c r="CH53" s="1231"/>
      <c r="CI53" s="1231"/>
      <c r="CJ53" s="1231"/>
      <c r="CK53" s="1231"/>
      <c r="CL53" s="1231"/>
      <c r="CM53" s="1231"/>
      <c r="CN53" s="1231">
        <v>71.7</v>
      </c>
      <c r="CO53" s="1231"/>
      <c r="CP53" s="1231"/>
      <c r="CQ53" s="1231"/>
      <c r="CR53" s="1231"/>
      <c r="CS53" s="1231"/>
      <c r="CT53" s="1231"/>
      <c r="CU53" s="1231"/>
      <c r="CV53" s="1231">
        <v>73.5</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567</v>
      </c>
      <c r="AO55" s="1226"/>
      <c r="AP55" s="1226"/>
      <c r="AQ55" s="1226"/>
      <c r="AR55" s="1226"/>
      <c r="AS55" s="1226"/>
      <c r="AT55" s="1226"/>
      <c r="AU55" s="1226"/>
      <c r="AV55" s="1226"/>
      <c r="AW55" s="1226"/>
      <c r="AX55" s="1226"/>
      <c r="AY55" s="1226"/>
      <c r="AZ55" s="1226"/>
      <c r="BA55" s="1226"/>
      <c r="BB55" s="1230" t="s">
        <v>565</v>
      </c>
      <c r="BC55" s="1230"/>
      <c r="BD55" s="1230"/>
      <c r="BE55" s="1230"/>
      <c r="BF55" s="1230"/>
      <c r="BG55" s="1230"/>
      <c r="BH55" s="1230"/>
      <c r="BI55" s="1230"/>
      <c r="BJ55" s="1230"/>
      <c r="BK55" s="1230"/>
      <c r="BL55" s="1230"/>
      <c r="BM55" s="1230"/>
      <c r="BN55" s="1230"/>
      <c r="BO55" s="1230"/>
      <c r="BP55" s="1231">
        <v>22.1</v>
      </c>
      <c r="BQ55" s="1231"/>
      <c r="BR55" s="1231"/>
      <c r="BS55" s="1231"/>
      <c r="BT55" s="1231"/>
      <c r="BU55" s="1231"/>
      <c r="BV55" s="1231"/>
      <c r="BW55" s="1231"/>
      <c r="BX55" s="1231">
        <v>20.399999999999999</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566</v>
      </c>
      <c r="BC57" s="1230"/>
      <c r="BD57" s="1230"/>
      <c r="BE57" s="1230"/>
      <c r="BF57" s="1230"/>
      <c r="BG57" s="1230"/>
      <c r="BH57" s="1230"/>
      <c r="BI57" s="1230"/>
      <c r="BJ57" s="1230"/>
      <c r="BK57" s="1230"/>
      <c r="BL57" s="1230"/>
      <c r="BM57" s="1230"/>
      <c r="BN57" s="1230"/>
      <c r="BO57" s="1230"/>
      <c r="BP57" s="1231">
        <v>61.5</v>
      </c>
      <c r="BQ57" s="1231"/>
      <c r="BR57" s="1231"/>
      <c r="BS57" s="1231"/>
      <c r="BT57" s="1231"/>
      <c r="BU57" s="1231"/>
      <c r="BV57" s="1231"/>
      <c r="BW57" s="1231"/>
      <c r="BX57" s="1231">
        <v>63</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568</v>
      </c>
    </row>
    <row r="64" spans="1:109" ht="13.2" x14ac:dyDescent="0.2">
      <c r="B64" s="259"/>
      <c r="G64" s="1208"/>
      <c r="I64" s="1240"/>
      <c r="J64" s="1240"/>
      <c r="K64" s="1240"/>
      <c r="L64" s="1240"/>
      <c r="M64" s="1240"/>
      <c r="N64" s="1241"/>
      <c r="AM64" s="1208"/>
      <c r="AN64" s="1208" t="s">
        <v>561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42" t="s">
        <v>569</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2" x14ac:dyDescent="0.2">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2" x14ac:dyDescent="0.2">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2" x14ac:dyDescent="0.2">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2" x14ac:dyDescent="0.2">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2" x14ac:dyDescent="0.2">
      <c r="B70" s="259"/>
      <c r="H70" s="1251"/>
      <c r="I70" s="1251"/>
      <c r="J70" s="1252"/>
      <c r="K70" s="1252"/>
      <c r="L70" s="1253"/>
      <c r="M70" s="1252"/>
      <c r="N70" s="1253"/>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54"/>
      <c r="I71" s="1255"/>
      <c r="J71" s="1252"/>
      <c r="K71" s="1252"/>
      <c r="L71" s="1253"/>
      <c r="M71" s="1252"/>
      <c r="N71" s="1253"/>
      <c r="AM71" s="1254"/>
      <c r="AN71" s="255" t="s">
        <v>563</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259"/>
      <c r="G73" s="1227"/>
      <c r="H73" s="1227"/>
      <c r="I73" s="1227"/>
      <c r="J73" s="1227"/>
      <c r="K73" s="1256"/>
      <c r="L73" s="1256"/>
      <c r="M73" s="1256"/>
      <c r="N73" s="1256"/>
      <c r="AM73" s="1219"/>
      <c r="AN73" s="1230" t="s">
        <v>564</v>
      </c>
      <c r="AO73" s="1230"/>
      <c r="AP73" s="1230"/>
      <c r="AQ73" s="1230"/>
      <c r="AR73" s="1230"/>
      <c r="AS73" s="1230"/>
      <c r="AT73" s="1230"/>
      <c r="AU73" s="1230"/>
      <c r="AV73" s="1230"/>
      <c r="AW73" s="1230"/>
      <c r="AX73" s="1230"/>
      <c r="AY73" s="1230"/>
      <c r="AZ73" s="1230"/>
      <c r="BA73" s="1230"/>
      <c r="BB73" s="1230" t="s">
        <v>565</v>
      </c>
      <c r="BC73" s="1230"/>
      <c r="BD73" s="1230"/>
      <c r="BE73" s="1230"/>
      <c r="BF73" s="1230"/>
      <c r="BG73" s="1230"/>
      <c r="BH73" s="1230"/>
      <c r="BI73" s="1230"/>
      <c r="BJ73" s="1230"/>
      <c r="BK73" s="1230"/>
      <c r="BL73" s="1230"/>
      <c r="BM73" s="1230"/>
      <c r="BN73" s="1230"/>
      <c r="BO73" s="1230"/>
      <c r="BP73" s="1231">
        <v>66.3</v>
      </c>
      <c r="BQ73" s="1231"/>
      <c r="BR73" s="1231"/>
      <c r="BS73" s="1231"/>
      <c r="BT73" s="1231"/>
      <c r="BU73" s="1231"/>
      <c r="BV73" s="1231"/>
      <c r="BW73" s="1231"/>
      <c r="BX73" s="1231">
        <v>57.3</v>
      </c>
      <c r="BY73" s="1231"/>
      <c r="BZ73" s="1231"/>
      <c r="CA73" s="1231"/>
      <c r="CB73" s="1231"/>
      <c r="CC73" s="1231"/>
      <c r="CD73" s="1231"/>
      <c r="CE73" s="1231"/>
      <c r="CF73" s="1231">
        <v>40.4</v>
      </c>
      <c r="CG73" s="1231"/>
      <c r="CH73" s="1231"/>
      <c r="CI73" s="1231"/>
      <c r="CJ73" s="1231"/>
      <c r="CK73" s="1231"/>
      <c r="CL73" s="1231"/>
      <c r="CM73" s="1231"/>
      <c r="CN73" s="1231">
        <v>34.4</v>
      </c>
      <c r="CO73" s="1231"/>
      <c r="CP73" s="1231"/>
      <c r="CQ73" s="1231"/>
      <c r="CR73" s="1231"/>
      <c r="CS73" s="1231"/>
      <c r="CT73" s="1231"/>
      <c r="CU73" s="1231"/>
      <c r="CV73" s="1231">
        <v>29.4</v>
      </c>
      <c r="CW73" s="1231"/>
      <c r="CX73" s="1231"/>
      <c r="CY73" s="1231"/>
      <c r="CZ73" s="1231"/>
      <c r="DA73" s="1231"/>
      <c r="DB73" s="1231"/>
      <c r="DC73" s="1231"/>
    </row>
    <row r="74" spans="2:107" ht="13.2" x14ac:dyDescent="0.2">
      <c r="B74" s="259"/>
      <c r="G74" s="1227"/>
      <c r="H74" s="1227"/>
      <c r="I74" s="1227"/>
      <c r="J74" s="1227"/>
      <c r="K74" s="1256"/>
      <c r="L74" s="1256"/>
      <c r="M74" s="1256"/>
      <c r="N74" s="1256"/>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570</v>
      </c>
      <c r="BC75" s="1230"/>
      <c r="BD75" s="1230"/>
      <c r="BE75" s="1230"/>
      <c r="BF75" s="1230"/>
      <c r="BG75" s="1230"/>
      <c r="BH75" s="1230"/>
      <c r="BI75" s="1230"/>
      <c r="BJ75" s="1230"/>
      <c r="BK75" s="1230"/>
      <c r="BL75" s="1230"/>
      <c r="BM75" s="1230"/>
      <c r="BN75" s="1230"/>
      <c r="BO75" s="1230"/>
      <c r="BP75" s="1231">
        <v>6.1</v>
      </c>
      <c r="BQ75" s="1231"/>
      <c r="BR75" s="1231"/>
      <c r="BS75" s="1231"/>
      <c r="BT75" s="1231"/>
      <c r="BU75" s="1231"/>
      <c r="BV75" s="1231"/>
      <c r="BW75" s="1231"/>
      <c r="BX75" s="1231">
        <v>6.2</v>
      </c>
      <c r="BY75" s="1231"/>
      <c r="BZ75" s="1231"/>
      <c r="CA75" s="1231"/>
      <c r="CB75" s="1231"/>
      <c r="CC75" s="1231"/>
      <c r="CD75" s="1231"/>
      <c r="CE75" s="1231"/>
      <c r="CF75" s="1231">
        <v>6.1</v>
      </c>
      <c r="CG75" s="1231"/>
      <c r="CH75" s="1231"/>
      <c r="CI75" s="1231"/>
      <c r="CJ75" s="1231"/>
      <c r="CK75" s="1231"/>
      <c r="CL75" s="1231"/>
      <c r="CM75" s="1231"/>
      <c r="CN75" s="1231">
        <v>6.2</v>
      </c>
      <c r="CO75" s="1231"/>
      <c r="CP75" s="1231"/>
      <c r="CQ75" s="1231"/>
      <c r="CR75" s="1231"/>
      <c r="CS75" s="1231"/>
      <c r="CT75" s="1231"/>
      <c r="CU75" s="1231"/>
      <c r="CV75" s="1231">
        <v>6.1</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56"/>
      <c r="L77" s="1256"/>
      <c r="M77" s="1256"/>
      <c r="N77" s="1256"/>
      <c r="AN77" s="1226" t="s">
        <v>567</v>
      </c>
      <c r="AO77" s="1226"/>
      <c r="AP77" s="1226"/>
      <c r="AQ77" s="1226"/>
      <c r="AR77" s="1226"/>
      <c r="AS77" s="1226"/>
      <c r="AT77" s="1226"/>
      <c r="AU77" s="1226"/>
      <c r="AV77" s="1226"/>
      <c r="AW77" s="1226"/>
      <c r="AX77" s="1226"/>
      <c r="AY77" s="1226"/>
      <c r="AZ77" s="1226"/>
      <c r="BA77" s="1226"/>
      <c r="BB77" s="1230" t="s">
        <v>565</v>
      </c>
      <c r="BC77" s="1230"/>
      <c r="BD77" s="1230"/>
      <c r="BE77" s="1230"/>
      <c r="BF77" s="1230"/>
      <c r="BG77" s="1230"/>
      <c r="BH77" s="1230"/>
      <c r="BI77" s="1230"/>
      <c r="BJ77" s="1230"/>
      <c r="BK77" s="1230"/>
      <c r="BL77" s="1230"/>
      <c r="BM77" s="1230"/>
      <c r="BN77" s="1230"/>
      <c r="BO77" s="1230"/>
      <c r="BP77" s="1231">
        <v>22.1</v>
      </c>
      <c r="BQ77" s="1231"/>
      <c r="BR77" s="1231"/>
      <c r="BS77" s="1231"/>
      <c r="BT77" s="1231"/>
      <c r="BU77" s="1231"/>
      <c r="BV77" s="1231"/>
      <c r="BW77" s="1231"/>
      <c r="BX77" s="1231">
        <v>20.399999999999999</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ht="13.2" x14ac:dyDescent="0.2">
      <c r="B78" s="259"/>
      <c r="G78" s="1220"/>
      <c r="H78" s="1220"/>
      <c r="I78" s="1220"/>
      <c r="J78" s="1220"/>
      <c r="K78" s="1256"/>
      <c r="L78" s="1256"/>
      <c r="M78" s="1256"/>
      <c r="N78" s="1256"/>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57"/>
      <c r="L79" s="1257"/>
      <c r="M79" s="1257"/>
      <c r="N79" s="1257"/>
      <c r="AN79" s="1226"/>
      <c r="AO79" s="1226"/>
      <c r="AP79" s="1226"/>
      <c r="AQ79" s="1226"/>
      <c r="AR79" s="1226"/>
      <c r="AS79" s="1226"/>
      <c r="AT79" s="1226"/>
      <c r="AU79" s="1226"/>
      <c r="AV79" s="1226"/>
      <c r="AW79" s="1226"/>
      <c r="AX79" s="1226"/>
      <c r="AY79" s="1226"/>
      <c r="AZ79" s="1226"/>
      <c r="BA79" s="1226"/>
      <c r="BB79" s="1230" t="s">
        <v>570</v>
      </c>
      <c r="BC79" s="1230"/>
      <c r="BD79" s="1230"/>
      <c r="BE79" s="1230"/>
      <c r="BF79" s="1230"/>
      <c r="BG79" s="1230"/>
      <c r="BH79" s="1230"/>
      <c r="BI79" s="1230"/>
      <c r="BJ79" s="1230"/>
      <c r="BK79" s="1230"/>
      <c r="BL79" s="1230"/>
      <c r="BM79" s="1230"/>
      <c r="BN79" s="1230"/>
      <c r="BO79" s="1230"/>
      <c r="BP79" s="1231">
        <v>6.3</v>
      </c>
      <c r="BQ79" s="1231"/>
      <c r="BR79" s="1231"/>
      <c r="BS79" s="1231"/>
      <c r="BT79" s="1231"/>
      <c r="BU79" s="1231"/>
      <c r="BV79" s="1231"/>
      <c r="BW79" s="1231"/>
      <c r="BX79" s="1231">
        <v>6.2</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ht="13.2" x14ac:dyDescent="0.2">
      <c r="B80" s="259"/>
      <c r="G80" s="1220"/>
      <c r="H80" s="1220"/>
      <c r="I80" s="1233"/>
      <c r="J80" s="1233"/>
      <c r="K80" s="1257"/>
      <c r="L80" s="1257"/>
      <c r="M80" s="1257"/>
      <c r="N80" s="1257"/>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58"/>
      <c r="L82" s="1258"/>
      <c r="M82" s="1258"/>
      <c r="N82" s="1258"/>
      <c r="AQ82" s="1258"/>
      <c r="AR82" s="1258"/>
      <c r="AS82" s="1258"/>
      <c r="AT82" s="1258"/>
      <c r="BC82" s="1258"/>
      <c r="BD82" s="1258"/>
      <c r="BE82" s="1258"/>
      <c r="BF82" s="1258"/>
      <c r="BO82" s="1258"/>
      <c r="BP82" s="1258"/>
      <c r="BQ82" s="1258"/>
      <c r="BR82" s="1258"/>
      <c r="CA82" s="1258"/>
      <c r="CB82" s="1258"/>
      <c r="CC82" s="1258"/>
      <c r="CD82" s="1258"/>
      <c r="CM82" s="1258"/>
      <c r="CN82" s="1258"/>
      <c r="CO82" s="1258"/>
      <c r="CP82" s="1258"/>
      <c r="CY82" s="1258"/>
      <c r="CZ82" s="1258"/>
      <c r="DA82" s="1258"/>
      <c r="DB82" s="1258"/>
      <c r="DC82" s="1258"/>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F6A5xDRZjazmHolAFrHrwlbb4L0G3qBVxl0XIkxCcSmv0wE8LUUyTo4CSE8Py4s742P8woJsG0dEKhd/FvKq8g==" saltValue="ddvHDHJnaD/D13WLKowUI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5" zoomScale="70" zoomScaleNormal="70"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DkJ9J/C6B21NuUU2Rvt5tA/JZ1wwnFZgGW7vzvG3i9656x+XGQ7xi7U+0jiKCTI0YkqtHbu1HQQDk9/V0wAt1g==" saltValue="FUHbxwcQRQSk7SdKrIz6u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nOoz3gg+PXMAiRkNLciPTjALCqAi6f9r5eZatV7Kvn4cVtHZ4YshYaHx6q8Vc/0GFong6wP0i9I5Ibb9lWRJBg==" saltValue="Vd9vqTp76Xu12Sotahp0V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43478</v>
      </c>
      <c r="E3" s="154"/>
      <c r="F3" s="155">
        <v>45588</v>
      </c>
      <c r="G3" s="156"/>
      <c r="H3" s="157"/>
    </row>
    <row r="4" spans="1:8" x14ac:dyDescent="0.2">
      <c r="A4" s="158"/>
      <c r="B4" s="159"/>
      <c r="C4" s="160"/>
      <c r="D4" s="161">
        <v>11183</v>
      </c>
      <c r="E4" s="162"/>
      <c r="F4" s="163">
        <v>24150</v>
      </c>
      <c r="G4" s="164"/>
      <c r="H4" s="165"/>
    </row>
    <row r="5" spans="1:8" x14ac:dyDescent="0.2">
      <c r="A5" s="146" t="s">
        <v>519</v>
      </c>
      <c r="B5" s="151"/>
      <c r="C5" s="152"/>
      <c r="D5" s="153">
        <v>26477</v>
      </c>
      <c r="E5" s="154"/>
      <c r="F5" s="155">
        <v>45483</v>
      </c>
      <c r="G5" s="156"/>
      <c r="H5" s="157"/>
    </row>
    <row r="6" spans="1:8" x14ac:dyDescent="0.2">
      <c r="A6" s="158"/>
      <c r="B6" s="159"/>
      <c r="C6" s="160"/>
      <c r="D6" s="161">
        <v>5518</v>
      </c>
      <c r="E6" s="162"/>
      <c r="F6" s="163">
        <v>24241</v>
      </c>
      <c r="G6" s="164"/>
      <c r="H6" s="165"/>
    </row>
    <row r="7" spans="1:8" x14ac:dyDescent="0.2">
      <c r="A7" s="146" t="s">
        <v>520</v>
      </c>
      <c r="B7" s="151"/>
      <c r="C7" s="152"/>
      <c r="D7" s="153">
        <v>24430</v>
      </c>
      <c r="E7" s="154"/>
      <c r="F7" s="155">
        <v>45945</v>
      </c>
      <c r="G7" s="156"/>
      <c r="H7" s="157"/>
    </row>
    <row r="8" spans="1:8" x14ac:dyDescent="0.2">
      <c r="A8" s="158"/>
      <c r="B8" s="159"/>
      <c r="C8" s="160"/>
      <c r="D8" s="161">
        <v>7886</v>
      </c>
      <c r="E8" s="162"/>
      <c r="F8" s="163">
        <v>25180</v>
      </c>
      <c r="G8" s="164"/>
      <c r="H8" s="165"/>
    </row>
    <row r="9" spans="1:8" x14ac:dyDescent="0.2">
      <c r="A9" s="146" t="s">
        <v>521</v>
      </c>
      <c r="B9" s="151"/>
      <c r="C9" s="152"/>
      <c r="D9" s="153">
        <v>29018</v>
      </c>
      <c r="E9" s="154"/>
      <c r="F9" s="155">
        <v>44475</v>
      </c>
      <c r="G9" s="156"/>
      <c r="H9" s="157"/>
    </row>
    <row r="10" spans="1:8" x14ac:dyDescent="0.2">
      <c r="A10" s="158"/>
      <c r="B10" s="159"/>
      <c r="C10" s="160"/>
      <c r="D10" s="161">
        <v>9858</v>
      </c>
      <c r="E10" s="162"/>
      <c r="F10" s="163">
        <v>24780</v>
      </c>
      <c r="G10" s="164"/>
      <c r="H10" s="165"/>
    </row>
    <row r="11" spans="1:8" x14ac:dyDescent="0.2">
      <c r="A11" s="146" t="s">
        <v>522</v>
      </c>
      <c r="B11" s="151"/>
      <c r="C11" s="152"/>
      <c r="D11" s="153">
        <v>27678</v>
      </c>
      <c r="E11" s="154"/>
      <c r="F11" s="155">
        <v>45982</v>
      </c>
      <c r="G11" s="156"/>
      <c r="H11" s="157"/>
    </row>
    <row r="12" spans="1:8" x14ac:dyDescent="0.2">
      <c r="A12" s="158"/>
      <c r="B12" s="159"/>
      <c r="C12" s="166"/>
      <c r="D12" s="161">
        <v>11003</v>
      </c>
      <c r="E12" s="162"/>
      <c r="F12" s="163">
        <v>25583</v>
      </c>
      <c r="G12" s="164"/>
      <c r="H12" s="165"/>
    </row>
    <row r="13" spans="1:8" x14ac:dyDescent="0.2">
      <c r="A13" s="146"/>
      <c r="B13" s="151"/>
      <c r="C13" s="152"/>
      <c r="D13" s="153">
        <v>30216</v>
      </c>
      <c r="E13" s="154"/>
      <c r="F13" s="155">
        <v>45495</v>
      </c>
      <c r="G13" s="167"/>
      <c r="H13" s="157"/>
    </row>
    <row r="14" spans="1:8" x14ac:dyDescent="0.2">
      <c r="A14" s="158"/>
      <c r="B14" s="159"/>
      <c r="C14" s="160"/>
      <c r="D14" s="161">
        <v>9090</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4.05</v>
      </c>
      <c r="C19" s="168">
        <f>ROUND(VALUE(SUBSTITUTE(実質収支比率等に係る経年分析!G$48,"▲","-")),2)</f>
        <v>4.8600000000000003</v>
      </c>
      <c r="D19" s="168">
        <f>ROUND(VALUE(SUBSTITUTE(実質収支比率等に係る経年分析!H$48,"▲","-")),2)</f>
        <v>6.46</v>
      </c>
      <c r="E19" s="168">
        <f>ROUND(VALUE(SUBSTITUTE(実質収支比率等に係る経年分析!I$48,"▲","-")),2)</f>
        <v>5.64</v>
      </c>
      <c r="F19" s="168">
        <f>ROUND(VALUE(SUBSTITUTE(実質収支比率等に係る経年分析!J$48,"▲","-")),2)</f>
        <v>4.74</v>
      </c>
    </row>
    <row r="20" spans="1:11" x14ac:dyDescent="0.2">
      <c r="A20" s="168" t="s">
        <v>53</v>
      </c>
      <c r="B20" s="168">
        <f>ROUND(VALUE(SUBSTITUTE(実質収支比率等に係る経年分析!F$47,"▲","-")),2)</f>
        <v>13.92</v>
      </c>
      <c r="C20" s="168">
        <f>ROUND(VALUE(SUBSTITUTE(実質収支比率等に係る経年分析!G$47,"▲","-")),2)</f>
        <v>15.69</v>
      </c>
      <c r="D20" s="168">
        <f>ROUND(VALUE(SUBSTITUTE(実質収支比率等に係る経年分析!H$47,"▲","-")),2)</f>
        <v>19.100000000000001</v>
      </c>
      <c r="E20" s="168">
        <f>ROUND(VALUE(SUBSTITUTE(実質収支比率等に係る経年分析!I$47,"▲","-")),2)</f>
        <v>18.940000000000001</v>
      </c>
      <c r="F20" s="168">
        <f>ROUND(VALUE(SUBSTITUTE(実質収支比率等に係る経年分析!J$47,"▲","-")),2)</f>
        <v>21.06</v>
      </c>
    </row>
    <row r="21" spans="1:11" x14ac:dyDescent="0.2">
      <c r="A21" s="168" t="s">
        <v>54</v>
      </c>
      <c r="B21" s="168">
        <f>IF(ISNUMBER(VALUE(SUBSTITUTE(実質収支比率等に係る経年分析!F$49,"▲","-"))),ROUND(VALUE(SUBSTITUTE(実質収支比率等に係る経年分析!F$49,"▲","-")),2),NA())</f>
        <v>1.79</v>
      </c>
      <c r="C21" s="168">
        <f>IF(ISNUMBER(VALUE(SUBSTITUTE(実質収支比率等に係る経年分析!G$49,"▲","-"))),ROUND(VALUE(SUBSTITUTE(実質収支比率等に係る経年分析!G$49,"▲","-")),2),NA())</f>
        <v>3.07</v>
      </c>
      <c r="D21" s="168">
        <f>IF(ISNUMBER(VALUE(SUBSTITUTE(実質収支比率等に係る経年分析!H$49,"▲","-"))),ROUND(VALUE(SUBSTITUTE(実質収支比率等に係る経年分析!H$49,"▲","-")),2),NA())</f>
        <v>6.28</v>
      </c>
      <c r="E21" s="168">
        <f>IF(ISNUMBER(VALUE(SUBSTITUTE(実質収支比率等に係る経年分析!I$49,"▲","-"))),ROUND(VALUE(SUBSTITUTE(実質収支比率等に係る経年分析!I$49,"▲","-")),2),NA())</f>
        <v>-1.4</v>
      </c>
      <c r="F21" s="168">
        <f>IF(ISNUMBER(VALUE(SUBSTITUTE(実質収支比率等に係る経年分析!J$49,"▲","-"))),ROUND(VALUE(SUBSTITUTE(実質収支比率等に係る経年分析!J$49,"▲","-")),2),NA())</f>
        <v>1.78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介護保険介護サービス事業特別会計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1.64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0.46</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0.65</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2.79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4.8600000000000003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6.45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5.63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4.78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8.4700000000000006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9.27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9.42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11.77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1240</v>
      </c>
      <c r="E42" s="170"/>
      <c r="F42" s="170"/>
      <c r="G42" s="170">
        <f>'実質公債費比率（分子）の構造'!L$52</f>
        <v>1158</v>
      </c>
      <c r="H42" s="170"/>
      <c r="I42" s="170"/>
      <c r="J42" s="170">
        <f>'実質公債費比率（分子）の構造'!M$52</f>
        <v>1146</v>
      </c>
      <c r="K42" s="170"/>
      <c r="L42" s="170"/>
      <c r="M42" s="170">
        <f>'実質公債費比率（分子）の構造'!N$52</f>
        <v>1168</v>
      </c>
      <c r="N42" s="170"/>
      <c r="O42" s="170"/>
      <c r="P42" s="170">
        <f>'実質公債費比率（分子）の構造'!O$52</f>
        <v>1141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127</v>
      </c>
      <c r="C45" s="170"/>
      <c r="D45" s="170"/>
      <c r="E45" s="170">
        <f>'実質公債費比率（分子）の構造'!L$49</f>
        <v>57</v>
      </c>
      <c r="F45" s="170"/>
      <c r="G45" s="170"/>
      <c r="H45" s="170">
        <f>'実質公債費比率（分子）の構造'!M$49</f>
        <v>58</v>
      </c>
      <c r="I45" s="170"/>
      <c r="J45" s="170"/>
      <c r="K45" s="170">
        <f>'実質公債費比率（分子）の構造'!N$49</f>
        <v>43</v>
      </c>
      <c r="L45" s="170"/>
      <c r="M45" s="170"/>
      <c r="N45" s="170">
        <f>'実質公債費比率（分子）の構造'!O$49</f>
        <v>43</v>
      </c>
      <c r="O45" s="170"/>
      <c r="P45" s="170"/>
    </row>
    <row r="46" spans="1:16" x14ac:dyDescent="0.2">
      <c r="A46" s="170" t="s">
        <v>64</v>
      </c>
      <c r="B46" s="170">
        <f>'実質公債費比率（分子）の構造'!K$48</f>
        <v>327</v>
      </c>
      <c r="C46" s="170"/>
      <c r="D46" s="170"/>
      <c r="E46" s="170">
        <f>'実質公債費比率（分子）の構造'!L$48</f>
        <v>319</v>
      </c>
      <c r="F46" s="170"/>
      <c r="G46" s="170"/>
      <c r="H46" s="170">
        <f>'実質公債費比率（分子）の構造'!M$48</f>
        <v>317</v>
      </c>
      <c r="I46" s="170"/>
      <c r="J46" s="170"/>
      <c r="K46" s="170">
        <f>'実質公債費比率（分子）の構造'!N$48</f>
        <v>318</v>
      </c>
      <c r="L46" s="170"/>
      <c r="M46" s="170"/>
      <c r="N46" s="170">
        <f>'実質公債費比率（分子）の構造'!O$48</f>
        <v>278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1379</v>
      </c>
      <c r="C49" s="170"/>
      <c r="D49" s="170"/>
      <c r="E49" s="170">
        <f>'実質公債費比率（分子）の構造'!L$45</f>
        <v>1385</v>
      </c>
      <c r="F49" s="170"/>
      <c r="G49" s="170"/>
      <c r="H49" s="170">
        <f>'実質公債費比率（分子）の構造'!M$45</f>
        <v>1399</v>
      </c>
      <c r="I49" s="170"/>
      <c r="J49" s="170"/>
      <c r="K49" s="170">
        <f>'実質公債費比率（分子）の構造'!N$45</f>
        <v>1484</v>
      </c>
      <c r="L49" s="170"/>
      <c r="M49" s="170"/>
      <c r="N49" s="170">
        <f>'実質公債費比率（分子）の構造'!O$45</f>
        <v>1466</v>
      </c>
      <c r="O49" s="170"/>
      <c r="P49" s="170"/>
    </row>
    <row r="50" spans="1:16" x14ac:dyDescent="0.2">
      <c r="A50" s="170" t="s">
        <v>67</v>
      </c>
      <c r="B50" s="170" t="e">
        <f>NA()</f>
        <v>#N/A</v>
      </c>
      <c r="C50" s="170">
        <f>IF(ISNUMBER('実質公債費比率（分子）の構造'!K$53),'実質公債費比率（分子）の構造'!K$53,NA())</f>
        <v>593</v>
      </c>
      <c r="D50" s="170" t="e">
        <f>NA()</f>
        <v>#N/A</v>
      </c>
      <c r="E50" s="170" t="e">
        <f>NA()</f>
        <v>#N/A</v>
      </c>
      <c r="F50" s="170">
        <f>IF(ISNUMBER('実質公債費比率（分子）の構造'!L$53),'実質公債費比率（分子）の構造'!L$53,NA())</f>
        <v>603</v>
      </c>
      <c r="G50" s="170" t="e">
        <f>NA()</f>
        <v>#N/A</v>
      </c>
      <c r="H50" s="170" t="e">
        <f>NA()</f>
        <v>#N/A</v>
      </c>
      <c r="I50" s="170">
        <f>IF(ISNUMBER('実質公債費比率（分子）の構造'!M$53),'実質公債費比率（分子）の構造'!M$53,NA())</f>
        <v>628</v>
      </c>
      <c r="J50" s="170" t="e">
        <f>NA()</f>
        <v>#N/A</v>
      </c>
      <c r="K50" s="170" t="e">
        <f>NA()</f>
        <v>#N/A</v>
      </c>
      <c r="L50" s="170">
        <f>IF(ISNUMBER('実質公債費比率（分子）の構造'!N$53),'実質公債費比率（分子）の構造'!N$53,NA())</f>
        <v>677</v>
      </c>
      <c r="M50" s="170" t="e">
        <f>NA()</f>
        <v>#N/A</v>
      </c>
      <c r="N50" s="170" t="e">
        <f>NA()</f>
        <v>#N/A</v>
      </c>
      <c r="O50" s="170">
        <f>IF(ISNUMBER('実質公債費比率（分子）の構造'!O$53),'実質公債費比率（分子）の構造'!O$53,NA())</f>
        <v>646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14312</v>
      </c>
      <c r="E56" s="169"/>
      <c r="F56" s="169"/>
      <c r="G56" s="169">
        <f>'将来負担比率（分子）の構造'!J$52</f>
        <v>14017</v>
      </c>
      <c r="H56" s="169"/>
      <c r="I56" s="169"/>
      <c r="J56" s="169">
        <f>'将来負担比率（分子）の構造'!K$52</f>
        <v>13713</v>
      </c>
      <c r="K56" s="169"/>
      <c r="L56" s="169"/>
      <c r="M56" s="169">
        <f>'将来負担比率（分子）の構造'!L$52</f>
        <v>13115</v>
      </c>
      <c r="N56" s="169"/>
      <c r="O56" s="169"/>
      <c r="P56" s="169">
        <f>'将来負担比率（分子）の構造'!M$52</f>
        <v>12428</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3370</v>
      </c>
      <c r="E58" s="169"/>
      <c r="F58" s="169"/>
      <c r="G58" s="169">
        <f>'将来負担比率（分子）の構造'!J$50</f>
        <v>3974</v>
      </c>
      <c r="H58" s="169"/>
      <c r="I58" s="169"/>
      <c r="J58" s="169">
        <f>'将来負担比率（分子）の構造'!K$50</f>
        <v>5085</v>
      </c>
      <c r="K58" s="169"/>
      <c r="L58" s="169"/>
      <c r="M58" s="169">
        <f>'将来負担比率（分子）の構造'!L$50</f>
        <v>5536</v>
      </c>
      <c r="N58" s="169"/>
      <c r="O58" s="169"/>
      <c r="P58" s="169">
        <f>'将来負担比率（分子）の構造'!M$50</f>
        <v>5784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1190</v>
      </c>
      <c r="C62" s="169"/>
      <c r="D62" s="169"/>
      <c r="E62" s="169">
        <f>'将来負担比率（分子）の構造'!J$45</f>
        <v>1122</v>
      </c>
      <c r="F62" s="169"/>
      <c r="G62" s="169"/>
      <c r="H62" s="169">
        <f>'将来負担比率（分子）の構造'!K$45</f>
        <v>1010</v>
      </c>
      <c r="I62" s="169"/>
      <c r="J62" s="169"/>
      <c r="K62" s="169">
        <f>'将来負担比率（分子）の構造'!L$45</f>
        <v>950</v>
      </c>
      <c r="L62" s="169"/>
      <c r="M62" s="169"/>
      <c r="N62" s="169">
        <f>'将来負担比率（分子）の構造'!M$45</f>
        <v>980</v>
      </c>
      <c r="O62" s="169"/>
      <c r="P62" s="169"/>
    </row>
    <row r="63" spans="1:16" x14ac:dyDescent="0.2">
      <c r="A63" s="169" t="s">
        <v>34</v>
      </c>
      <c r="B63" s="169">
        <f>'将来負担比率（分子）の構造'!I$44</f>
        <v>280</v>
      </c>
      <c r="C63" s="169"/>
      <c r="D63" s="169"/>
      <c r="E63" s="169">
        <f>'将来負担比率（分子）の構造'!J$44</f>
        <v>225</v>
      </c>
      <c r="F63" s="169"/>
      <c r="G63" s="169"/>
      <c r="H63" s="169">
        <f>'将来負担比率（分子）の構造'!K$44</f>
        <v>168</v>
      </c>
      <c r="I63" s="169"/>
      <c r="J63" s="169"/>
      <c r="K63" s="169">
        <f>'将来負担比率（分子）の構造'!L$44</f>
        <v>162</v>
      </c>
      <c r="L63" s="169"/>
      <c r="M63" s="169"/>
      <c r="N63" s="169">
        <f>'将来負担比率（分子）の構造'!M$44</f>
        <v>127</v>
      </c>
      <c r="O63" s="169"/>
      <c r="P63" s="169"/>
    </row>
    <row r="64" spans="1:16" x14ac:dyDescent="0.2">
      <c r="A64" s="169" t="s">
        <v>33</v>
      </c>
      <c r="B64" s="169">
        <f>'将来負担比率（分子）の構造'!I$43</f>
        <v>3613</v>
      </c>
      <c r="C64" s="169"/>
      <c r="D64" s="169"/>
      <c r="E64" s="169">
        <f>'将来負担比率（分子）の構造'!J$43</f>
        <v>3671</v>
      </c>
      <c r="F64" s="169"/>
      <c r="G64" s="169"/>
      <c r="H64" s="169">
        <f>'将来負担比率（分子）の構造'!K$43</f>
        <v>3566</v>
      </c>
      <c r="I64" s="169"/>
      <c r="J64" s="169"/>
      <c r="K64" s="169">
        <f>'将来負担比率（分子）の構造'!L$43</f>
        <v>3502</v>
      </c>
      <c r="L64" s="169"/>
      <c r="M64" s="169"/>
      <c r="N64" s="169">
        <f>'将来負担比率（分子）の構造'!M$43</f>
        <v>3359</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18859</v>
      </c>
      <c r="C66" s="169"/>
      <c r="D66" s="169"/>
      <c r="E66" s="169">
        <f>'将来負担比率（分子）の構造'!J$41</f>
        <v>18604</v>
      </c>
      <c r="F66" s="169"/>
      <c r="G66" s="169"/>
      <c r="H66" s="169">
        <f>'将来負担比率（分子）の構造'!K$41</f>
        <v>18318</v>
      </c>
      <c r="I66" s="169"/>
      <c r="J66" s="169"/>
      <c r="K66" s="169">
        <f>'将来負担比率（分子）の構造'!L$41</f>
        <v>17597</v>
      </c>
      <c r="L66" s="169"/>
      <c r="M66" s="169"/>
      <c r="N66" s="169">
        <f>'将来負担比率（分子）の構造'!M$41</f>
        <v>16881</v>
      </c>
      <c r="O66" s="169"/>
      <c r="P66" s="169"/>
    </row>
    <row r="67" spans="1:16" x14ac:dyDescent="0.2">
      <c r="A67" s="169" t="s">
        <v>71</v>
      </c>
      <c r="B67" s="169" t="e">
        <f>NA()</f>
        <v>#N/A</v>
      </c>
      <c r="C67" s="169">
        <f>IF(ISNUMBER('将来負担比率（分子）の構造'!I$53), IF('将来負担比率（分子）の構造'!I$53 &lt; 0, 0, '将来負担比率（分子）の構造'!I$53), NA())</f>
        <v>6261</v>
      </c>
      <c r="D67" s="169" t="e">
        <f>NA()</f>
        <v>#N/A</v>
      </c>
      <c r="E67" s="169" t="e">
        <f>NA()</f>
        <v>#N/A</v>
      </c>
      <c r="F67" s="169">
        <f>IF(ISNUMBER('将来負担比率（分子）の構造'!J$53), IF('将来負担比率（分子）の構造'!J$53 &lt; 0, 0, '将来負担比率（分子）の構造'!J$53), NA())</f>
        <v>5629</v>
      </c>
      <c r="G67" s="169" t="e">
        <f>NA()</f>
        <v>#N/A</v>
      </c>
      <c r="H67" s="169" t="e">
        <f>NA()</f>
        <v>#N/A</v>
      </c>
      <c r="I67" s="169">
        <f>IF(ISNUMBER('将来負担比率（分子）の構造'!K$53), IF('将来負担比率（分子）の構造'!K$53 &lt; 0, 0, '将来負担比率（分子）の構造'!K$53), NA())</f>
        <v>4265</v>
      </c>
      <c r="J67" s="169" t="e">
        <f>NA()</f>
        <v>#N/A</v>
      </c>
      <c r="K67" s="169" t="e">
        <f>NA()</f>
        <v>#N/A</v>
      </c>
      <c r="L67" s="169">
        <f>IF(ISNUMBER('将来負担比率（分子）の構造'!L$53), IF('将来負担比率（分子）の構造'!L$53 &lt; 0, 0, '将来負担比率（分子）の構造'!L$53), NA())</f>
        <v>3560</v>
      </c>
      <c r="M67" s="169" t="e">
        <f>NA()</f>
        <v>#N/A</v>
      </c>
      <c r="N67" s="169" t="e">
        <f>NA()</f>
        <v>#N/A</v>
      </c>
      <c r="O67" s="169">
        <f>IF(ISNUMBER('将来負担比率（分子）の構造'!M$53), IF('将来負担比率（分子）の構造'!M$53 &lt; 0, 0, '将来負担比率（分子）の構造'!M$53), NA())</f>
        <v>3135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2234</v>
      </c>
      <c r="C72" s="173">
        <f>基金残高に係る経年分析!G55</f>
        <v>2179</v>
      </c>
      <c r="D72" s="173">
        <f>基金残高に係る経年分析!H55</f>
        <v>2479</v>
      </c>
    </row>
    <row r="73" spans="1:16" x14ac:dyDescent="0.2">
      <c r="A73" s="172" t="s">
        <v>74</v>
      </c>
      <c r="B73" s="173">
        <f>基金残高に係る経年分析!F56</f>
        <v>1133</v>
      </c>
      <c r="C73" s="173">
        <f>基金残高に係る経年分析!G56</f>
        <v>1083</v>
      </c>
      <c r="D73" s="173">
        <f>基金残高に係る経年分析!H56</f>
        <v>1033</v>
      </c>
    </row>
    <row r="74" spans="1:16" x14ac:dyDescent="0.2">
      <c r="A74" s="172" t="s">
        <v>75</v>
      </c>
      <c r="B74" s="173">
        <f>基金残高に係る経年分析!F57</f>
        <v>694</v>
      </c>
      <c r="C74" s="173">
        <f>基金残高に係る経年分析!G57</f>
        <v>1190</v>
      </c>
      <c r="D74" s="173">
        <f>基金残高に係る経年分析!H57</f>
        <v>1249</v>
      </c>
    </row>
  </sheetData>
  <sheetProtection algorithmName="SHA-512" hashValue="1rWgOVOspcjtLV3eXGzzqod569rr+nVwYatM4A3tlfm2axhMBeWYDtR0qsTaUZByhf3Sp0MFwocPjttQ+X1XbA==" saltValue="0kkHwZDtQCwNCcXigQqu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5617821</v>
      </c>
      <c r="S5" s="664"/>
      <c r="T5" s="664"/>
      <c r="U5" s="664"/>
      <c r="V5" s="664"/>
      <c r="W5" s="664"/>
      <c r="X5" s="664"/>
      <c r="Y5" s="689"/>
      <c r="Z5" s="702">
        <v>24.7</v>
      </c>
      <c r="AA5" s="702"/>
      <c r="AB5" s="702"/>
      <c r="AC5" s="702"/>
      <c r="AD5" s="703">
        <v>5617821</v>
      </c>
      <c r="AE5" s="703"/>
      <c r="AF5" s="703"/>
      <c r="AG5" s="703"/>
      <c r="AH5" s="703"/>
      <c r="AI5" s="703"/>
      <c r="AJ5" s="703"/>
      <c r="AK5" s="703"/>
      <c r="AL5" s="690">
        <v>47.9</v>
      </c>
      <c r="AM5" s="672"/>
      <c r="AN5" s="672"/>
      <c r="AO5" s="691"/>
      <c r="AP5" s="666" t="s">
        <v>216</v>
      </c>
      <c r="AQ5" s="667"/>
      <c r="AR5" s="667"/>
      <c r="AS5" s="667"/>
      <c r="AT5" s="667"/>
      <c r="AU5" s="667"/>
      <c r="AV5" s="667"/>
      <c r="AW5" s="667"/>
      <c r="AX5" s="667"/>
      <c r="AY5" s="667"/>
      <c r="AZ5" s="667"/>
      <c r="BA5" s="667"/>
      <c r="BB5" s="667"/>
      <c r="BC5" s="667"/>
      <c r="BD5" s="667"/>
      <c r="BE5" s="667"/>
      <c r="BF5" s="668"/>
      <c r="BG5" s="608">
        <v>5617821</v>
      </c>
      <c r="BH5" s="609"/>
      <c r="BI5" s="609"/>
      <c r="BJ5" s="609"/>
      <c r="BK5" s="609"/>
      <c r="BL5" s="609"/>
      <c r="BM5" s="609"/>
      <c r="BN5" s="610"/>
      <c r="BO5" s="646">
        <v>100</v>
      </c>
      <c r="BP5" s="646"/>
      <c r="BQ5" s="646"/>
      <c r="BR5" s="646"/>
      <c r="BS5" s="647">
        <v>35210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207670</v>
      </c>
      <c r="S6" s="609"/>
      <c r="T6" s="609"/>
      <c r="U6" s="609"/>
      <c r="V6" s="609"/>
      <c r="W6" s="609"/>
      <c r="X6" s="609"/>
      <c r="Y6" s="610"/>
      <c r="Z6" s="646">
        <v>0.9</v>
      </c>
      <c r="AA6" s="646"/>
      <c r="AB6" s="646"/>
      <c r="AC6" s="646"/>
      <c r="AD6" s="647">
        <v>207670</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5617821</v>
      </c>
      <c r="BH6" s="609"/>
      <c r="BI6" s="609"/>
      <c r="BJ6" s="609"/>
      <c r="BK6" s="609"/>
      <c r="BL6" s="609"/>
      <c r="BM6" s="609"/>
      <c r="BN6" s="610"/>
      <c r="BO6" s="646">
        <v>100</v>
      </c>
      <c r="BP6" s="646"/>
      <c r="BQ6" s="646"/>
      <c r="BR6" s="646"/>
      <c r="BS6" s="647">
        <v>35210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177182</v>
      </c>
      <c r="CS6" s="609"/>
      <c r="CT6" s="609"/>
      <c r="CU6" s="609"/>
      <c r="CV6" s="609"/>
      <c r="CW6" s="609"/>
      <c r="CX6" s="609"/>
      <c r="CY6" s="610"/>
      <c r="CZ6" s="690">
        <v>0.8</v>
      </c>
      <c r="DA6" s="672"/>
      <c r="DB6" s="672"/>
      <c r="DC6" s="692"/>
      <c r="DD6" s="614">
        <v>18455</v>
      </c>
      <c r="DE6" s="609"/>
      <c r="DF6" s="609"/>
      <c r="DG6" s="609"/>
      <c r="DH6" s="609"/>
      <c r="DI6" s="609"/>
      <c r="DJ6" s="609"/>
      <c r="DK6" s="609"/>
      <c r="DL6" s="609"/>
      <c r="DM6" s="609"/>
      <c r="DN6" s="609"/>
      <c r="DO6" s="609"/>
      <c r="DP6" s="610"/>
      <c r="DQ6" s="614">
        <v>177182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1618</v>
      </c>
      <c r="S7" s="609"/>
      <c r="T7" s="609"/>
      <c r="U7" s="609"/>
      <c r="V7" s="609"/>
      <c r="W7" s="609"/>
      <c r="X7" s="609"/>
      <c r="Y7" s="610"/>
      <c r="Z7" s="646">
        <v>0</v>
      </c>
      <c r="AA7" s="646"/>
      <c r="AB7" s="646"/>
      <c r="AC7" s="646"/>
      <c r="AD7" s="647">
        <v>1618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2751399</v>
      </c>
      <c r="BH7" s="609"/>
      <c r="BI7" s="609"/>
      <c r="BJ7" s="609"/>
      <c r="BK7" s="609"/>
      <c r="BL7" s="609"/>
      <c r="BM7" s="609"/>
      <c r="BN7" s="610"/>
      <c r="BO7" s="646">
        <v>49</v>
      </c>
      <c r="BP7" s="646"/>
      <c r="BQ7" s="646"/>
      <c r="BR7" s="646"/>
      <c r="BS7" s="647">
        <v>35210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2844924</v>
      </c>
      <c r="CS7" s="609"/>
      <c r="CT7" s="609"/>
      <c r="CU7" s="609"/>
      <c r="CV7" s="609"/>
      <c r="CW7" s="609"/>
      <c r="CX7" s="609"/>
      <c r="CY7" s="610"/>
      <c r="CZ7" s="646">
        <v>13.1</v>
      </c>
      <c r="DA7" s="646"/>
      <c r="DB7" s="646"/>
      <c r="DC7" s="646"/>
      <c r="DD7" s="614">
        <v>32290</v>
      </c>
      <c r="DE7" s="609"/>
      <c r="DF7" s="609"/>
      <c r="DG7" s="609"/>
      <c r="DH7" s="609"/>
      <c r="DI7" s="609"/>
      <c r="DJ7" s="609"/>
      <c r="DK7" s="609"/>
      <c r="DL7" s="609"/>
      <c r="DM7" s="609"/>
      <c r="DN7" s="609"/>
      <c r="DO7" s="609"/>
      <c r="DP7" s="610"/>
      <c r="DQ7" s="614">
        <v>2510459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17580</v>
      </c>
      <c r="S8" s="609"/>
      <c r="T8" s="609"/>
      <c r="U8" s="609"/>
      <c r="V8" s="609"/>
      <c r="W8" s="609"/>
      <c r="X8" s="609"/>
      <c r="Y8" s="610"/>
      <c r="Z8" s="646">
        <v>0.1</v>
      </c>
      <c r="AA8" s="646"/>
      <c r="AB8" s="646"/>
      <c r="AC8" s="646"/>
      <c r="AD8" s="647">
        <v>17580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103308</v>
      </c>
      <c r="BH8" s="609"/>
      <c r="BI8" s="609"/>
      <c r="BJ8" s="609"/>
      <c r="BK8" s="609"/>
      <c r="BL8" s="609"/>
      <c r="BM8" s="609"/>
      <c r="BN8" s="610"/>
      <c r="BO8" s="646">
        <v>1.8</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9145908</v>
      </c>
      <c r="CS8" s="609"/>
      <c r="CT8" s="609"/>
      <c r="CU8" s="609"/>
      <c r="CV8" s="609"/>
      <c r="CW8" s="609"/>
      <c r="CX8" s="609"/>
      <c r="CY8" s="610"/>
      <c r="CZ8" s="646">
        <v>42</v>
      </c>
      <c r="DA8" s="646"/>
      <c r="DB8" s="646"/>
      <c r="DC8" s="646"/>
      <c r="DD8" s="614">
        <v>10444</v>
      </c>
      <c r="DE8" s="609"/>
      <c r="DF8" s="609"/>
      <c r="DG8" s="609"/>
      <c r="DH8" s="609"/>
      <c r="DI8" s="609"/>
      <c r="DJ8" s="609"/>
      <c r="DK8" s="609"/>
      <c r="DL8" s="609"/>
      <c r="DM8" s="609"/>
      <c r="DN8" s="609"/>
      <c r="DO8" s="609"/>
      <c r="DP8" s="610"/>
      <c r="DQ8" s="614">
        <v>4209153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20675</v>
      </c>
      <c r="S9" s="609"/>
      <c r="T9" s="609"/>
      <c r="U9" s="609"/>
      <c r="V9" s="609"/>
      <c r="W9" s="609"/>
      <c r="X9" s="609"/>
      <c r="Y9" s="610"/>
      <c r="Z9" s="646">
        <v>0.1</v>
      </c>
      <c r="AA9" s="646"/>
      <c r="AB9" s="646"/>
      <c r="AC9" s="646"/>
      <c r="AD9" s="647">
        <v>20675</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2413603</v>
      </c>
      <c r="BH9" s="609"/>
      <c r="BI9" s="609"/>
      <c r="BJ9" s="609"/>
      <c r="BK9" s="609"/>
      <c r="BL9" s="609"/>
      <c r="BM9" s="609"/>
      <c r="BN9" s="610"/>
      <c r="BO9" s="646">
        <v>43</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2143474</v>
      </c>
      <c r="CS9" s="609"/>
      <c r="CT9" s="609"/>
      <c r="CU9" s="609"/>
      <c r="CV9" s="609"/>
      <c r="CW9" s="609"/>
      <c r="CX9" s="609"/>
      <c r="CY9" s="610"/>
      <c r="CZ9" s="646">
        <v>9.9</v>
      </c>
      <c r="DA9" s="646"/>
      <c r="DB9" s="646"/>
      <c r="DC9" s="646"/>
      <c r="DD9" s="614">
        <v>19429</v>
      </c>
      <c r="DE9" s="609"/>
      <c r="DF9" s="609"/>
      <c r="DG9" s="609"/>
      <c r="DH9" s="609"/>
      <c r="DI9" s="609"/>
      <c r="DJ9" s="609"/>
      <c r="DK9" s="609"/>
      <c r="DL9" s="609"/>
      <c r="DM9" s="609"/>
      <c r="DN9" s="609"/>
      <c r="DO9" s="609"/>
      <c r="DP9" s="610"/>
      <c r="DQ9" s="614">
        <v>1837616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111979</v>
      </c>
      <c r="BH10" s="609"/>
      <c r="BI10" s="609"/>
      <c r="BJ10" s="609"/>
      <c r="BK10" s="609"/>
      <c r="BL10" s="609"/>
      <c r="BM10" s="609"/>
      <c r="BN10" s="610"/>
      <c r="BO10" s="646">
        <v>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30639</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25639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1302219</v>
      </c>
      <c r="S11" s="609"/>
      <c r="T11" s="609"/>
      <c r="U11" s="609"/>
      <c r="V11" s="609"/>
      <c r="W11" s="609"/>
      <c r="X11" s="609"/>
      <c r="Y11" s="610"/>
      <c r="Z11" s="611">
        <v>5.7</v>
      </c>
      <c r="AA11" s="612"/>
      <c r="AB11" s="612"/>
      <c r="AC11" s="613"/>
      <c r="AD11" s="614">
        <v>1302219</v>
      </c>
      <c r="AE11" s="609"/>
      <c r="AF11" s="609"/>
      <c r="AG11" s="609"/>
      <c r="AH11" s="609"/>
      <c r="AI11" s="609"/>
      <c r="AJ11" s="609"/>
      <c r="AK11" s="610"/>
      <c r="AL11" s="611">
        <v>11.1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122509</v>
      </c>
      <c r="BH11" s="609"/>
      <c r="BI11" s="609"/>
      <c r="BJ11" s="609"/>
      <c r="BK11" s="609"/>
      <c r="BL11" s="609"/>
      <c r="BM11" s="609"/>
      <c r="BN11" s="610"/>
      <c r="BO11" s="646">
        <v>2.2000000000000002</v>
      </c>
      <c r="BP11" s="646"/>
      <c r="BQ11" s="646"/>
      <c r="BR11" s="646"/>
      <c r="BS11" s="647">
        <v>35210</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979056</v>
      </c>
      <c r="CS11" s="609"/>
      <c r="CT11" s="609"/>
      <c r="CU11" s="609"/>
      <c r="CV11" s="609"/>
      <c r="CW11" s="609"/>
      <c r="CX11" s="609"/>
      <c r="CY11" s="610"/>
      <c r="CZ11" s="646">
        <v>4.5</v>
      </c>
      <c r="DA11" s="646"/>
      <c r="DB11" s="646"/>
      <c r="DC11" s="646"/>
      <c r="DD11" s="614">
        <v>29329</v>
      </c>
      <c r="DE11" s="609"/>
      <c r="DF11" s="609"/>
      <c r="DG11" s="609"/>
      <c r="DH11" s="609"/>
      <c r="DI11" s="609"/>
      <c r="DJ11" s="609"/>
      <c r="DK11" s="609"/>
      <c r="DL11" s="609"/>
      <c r="DM11" s="609"/>
      <c r="DN11" s="609"/>
      <c r="DO11" s="609"/>
      <c r="DP11" s="610"/>
      <c r="DQ11" s="614">
        <v>290099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5602</v>
      </c>
      <c r="S12" s="609"/>
      <c r="T12" s="609"/>
      <c r="U12" s="609"/>
      <c r="V12" s="609"/>
      <c r="W12" s="609"/>
      <c r="X12" s="609"/>
      <c r="Y12" s="610"/>
      <c r="Z12" s="646">
        <v>0</v>
      </c>
      <c r="AA12" s="646"/>
      <c r="AB12" s="646"/>
      <c r="AC12" s="646"/>
      <c r="AD12" s="647">
        <v>5602</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2282260</v>
      </c>
      <c r="BH12" s="609"/>
      <c r="BI12" s="609"/>
      <c r="BJ12" s="609"/>
      <c r="BK12" s="609"/>
      <c r="BL12" s="609"/>
      <c r="BM12" s="609"/>
      <c r="BN12" s="610"/>
      <c r="BO12" s="646">
        <v>40.6</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350953</v>
      </c>
      <c r="CS12" s="609"/>
      <c r="CT12" s="609"/>
      <c r="CU12" s="609"/>
      <c r="CV12" s="609"/>
      <c r="CW12" s="609"/>
      <c r="CX12" s="609"/>
      <c r="CY12" s="610"/>
      <c r="CZ12" s="646">
        <v>1.6</v>
      </c>
      <c r="DA12" s="646"/>
      <c r="DB12" s="646"/>
      <c r="DC12" s="646"/>
      <c r="DD12" s="614">
        <v>821</v>
      </c>
      <c r="DE12" s="609"/>
      <c r="DF12" s="609"/>
      <c r="DG12" s="609"/>
      <c r="DH12" s="609"/>
      <c r="DI12" s="609"/>
      <c r="DJ12" s="609"/>
      <c r="DK12" s="609"/>
      <c r="DL12" s="609"/>
      <c r="DM12" s="609"/>
      <c r="DN12" s="609"/>
      <c r="DO12" s="609"/>
      <c r="DP12" s="610"/>
      <c r="DQ12" s="614">
        <v>205312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2273440</v>
      </c>
      <c r="BH13" s="609"/>
      <c r="BI13" s="609"/>
      <c r="BJ13" s="609"/>
      <c r="BK13" s="609"/>
      <c r="BL13" s="609"/>
      <c r="BM13" s="609"/>
      <c r="BN13" s="610"/>
      <c r="BO13" s="646">
        <v>40.5</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2099473</v>
      </c>
      <c r="CS13" s="609"/>
      <c r="CT13" s="609"/>
      <c r="CU13" s="609"/>
      <c r="CV13" s="609"/>
      <c r="CW13" s="609"/>
      <c r="CX13" s="609"/>
      <c r="CY13" s="610"/>
      <c r="CZ13" s="646">
        <v>9.6999999999999993</v>
      </c>
      <c r="DA13" s="646"/>
      <c r="DB13" s="646"/>
      <c r="DC13" s="646"/>
      <c r="DD13" s="614">
        <v>1200018</v>
      </c>
      <c r="DE13" s="609"/>
      <c r="DF13" s="609"/>
      <c r="DG13" s="609"/>
      <c r="DH13" s="609"/>
      <c r="DI13" s="609"/>
      <c r="DJ13" s="609"/>
      <c r="DK13" s="609"/>
      <c r="DL13" s="609"/>
      <c r="DM13" s="609"/>
      <c r="DN13" s="609"/>
      <c r="DO13" s="609"/>
      <c r="DP13" s="610"/>
      <c r="DQ13" s="614">
        <v>1084680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1011</v>
      </c>
      <c r="S14" s="609"/>
      <c r="T14" s="609"/>
      <c r="U14" s="609"/>
      <c r="V14" s="609"/>
      <c r="W14" s="609"/>
      <c r="X14" s="609"/>
      <c r="Y14" s="610"/>
      <c r="Z14" s="646">
        <v>0</v>
      </c>
      <c r="AA14" s="646"/>
      <c r="AB14" s="646"/>
      <c r="AC14" s="646"/>
      <c r="AD14" s="647">
        <v>1011</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200232</v>
      </c>
      <c r="BH14" s="609"/>
      <c r="BI14" s="609"/>
      <c r="BJ14" s="609"/>
      <c r="BK14" s="609"/>
      <c r="BL14" s="609"/>
      <c r="BM14" s="609"/>
      <c r="BN14" s="610"/>
      <c r="BO14" s="646">
        <v>3.6</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687379</v>
      </c>
      <c r="CS14" s="609"/>
      <c r="CT14" s="609"/>
      <c r="CU14" s="609"/>
      <c r="CV14" s="609"/>
      <c r="CW14" s="609"/>
      <c r="CX14" s="609"/>
      <c r="CY14" s="610"/>
      <c r="CZ14" s="646">
        <v>3.2</v>
      </c>
      <c r="DA14" s="646"/>
      <c r="DB14" s="646"/>
      <c r="DC14" s="646"/>
      <c r="DD14" s="614">
        <v>930</v>
      </c>
      <c r="DE14" s="609"/>
      <c r="DF14" s="609"/>
      <c r="DG14" s="609"/>
      <c r="DH14" s="609"/>
      <c r="DI14" s="609"/>
      <c r="DJ14" s="609"/>
      <c r="DK14" s="609"/>
      <c r="DL14" s="609"/>
      <c r="DM14" s="609"/>
      <c r="DN14" s="609"/>
      <c r="DO14" s="609"/>
      <c r="DP14" s="610"/>
      <c r="DQ14" s="614">
        <v>686329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383930</v>
      </c>
      <c r="BH15" s="609"/>
      <c r="BI15" s="609"/>
      <c r="BJ15" s="609"/>
      <c r="BK15" s="609"/>
      <c r="BL15" s="609"/>
      <c r="BM15" s="609"/>
      <c r="BN15" s="610"/>
      <c r="BO15" s="646">
        <v>6.8</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1809340</v>
      </c>
      <c r="CS15" s="609"/>
      <c r="CT15" s="609"/>
      <c r="CU15" s="609"/>
      <c r="CV15" s="609"/>
      <c r="CW15" s="609"/>
      <c r="CX15" s="609"/>
      <c r="CY15" s="610"/>
      <c r="CZ15" s="646">
        <v>8.3000000000000007</v>
      </c>
      <c r="DA15" s="646"/>
      <c r="DB15" s="646"/>
      <c r="DC15" s="646"/>
      <c r="DD15" s="614">
        <v>208722</v>
      </c>
      <c r="DE15" s="609"/>
      <c r="DF15" s="609"/>
      <c r="DG15" s="609"/>
      <c r="DH15" s="609"/>
      <c r="DI15" s="609"/>
      <c r="DJ15" s="609"/>
      <c r="DK15" s="609"/>
      <c r="DL15" s="609"/>
      <c r="DM15" s="609"/>
      <c r="DN15" s="609"/>
      <c r="DO15" s="609"/>
      <c r="DP15" s="610"/>
      <c r="DQ15" s="614">
        <v>1367122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12219</v>
      </c>
      <c r="S16" s="609"/>
      <c r="T16" s="609"/>
      <c r="U16" s="609"/>
      <c r="V16" s="609"/>
      <c r="W16" s="609"/>
      <c r="X16" s="609"/>
      <c r="Y16" s="610"/>
      <c r="Z16" s="646">
        <v>0.1</v>
      </c>
      <c r="AA16" s="646"/>
      <c r="AB16" s="646"/>
      <c r="AC16" s="646"/>
      <c r="AD16" s="647">
        <v>12219</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20565</v>
      </c>
      <c r="CS16" s="609"/>
      <c r="CT16" s="609"/>
      <c r="CU16" s="609"/>
      <c r="CV16" s="609"/>
      <c r="CW16" s="609"/>
      <c r="CX16" s="609"/>
      <c r="CY16" s="610"/>
      <c r="CZ16" s="646">
        <v>0.1</v>
      </c>
      <c r="DA16" s="646"/>
      <c r="DB16" s="646"/>
      <c r="DC16" s="646"/>
      <c r="DD16" s="614" t="s">
        <v>121</v>
      </c>
      <c r="DE16" s="609"/>
      <c r="DF16" s="609"/>
      <c r="DG16" s="609"/>
      <c r="DH16" s="609"/>
      <c r="DI16" s="609"/>
      <c r="DJ16" s="609"/>
      <c r="DK16" s="609"/>
      <c r="DL16" s="609"/>
      <c r="DM16" s="609"/>
      <c r="DN16" s="609"/>
      <c r="DO16" s="609"/>
      <c r="DP16" s="610"/>
      <c r="DQ16" s="614">
        <v>4554</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61890</v>
      </c>
      <c r="S17" s="609"/>
      <c r="T17" s="609"/>
      <c r="U17" s="609"/>
      <c r="V17" s="609"/>
      <c r="W17" s="609"/>
      <c r="X17" s="609"/>
      <c r="Y17" s="610"/>
      <c r="Z17" s="646">
        <v>0.3</v>
      </c>
      <c r="AA17" s="646"/>
      <c r="AB17" s="646"/>
      <c r="AC17" s="646"/>
      <c r="AD17" s="647">
        <v>61890</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1465644</v>
      </c>
      <c r="CS17" s="609"/>
      <c r="CT17" s="609"/>
      <c r="CU17" s="609"/>
      <c r="CV17" s="609"/>
      <c r="CW17" s="609"/>
      <c r="CX17" s="609"/>
      <c r="CY17" s="610"/>
      <c r="CZ17" s="646">
        <v>6.7</v>
      </c>
      <c r="DA17" s="646"/>
      <c r="DB17" s="646"/>
      <c r="DC17" s="646"/>
      <c r="DD17" s="614" t="s">
        <v>121</v>
      </c>
      <c r="DE17" s="609"/>
      <c r="DF17" s="609"/>
      <c r="DG17" s="609"/>
      <c r="DH17" s="609"/>
      <c r="DI17" s="609"/>
      <c r="DJ17" s="609"/>
      <c r="DK17" s="609"/>
      <c r="DL17" s="609"/>
      <c r="DM17" s="609"/>
      <c r="DN17" s="609"/>
      <c r="DO17" s="609"/>
      <c r="DP17" s="610"/>
      <c r="DQ17" s="614">
        <v>1465644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88409</v>
      </c>
      <c r="S18" s="609"/>
      <c r="T18" s="609"/>
      <c r="U18" s="609"/>
      <c r="V18" s="609"/>
      <c r="W18" s="609"/>
      <c r="X18" s="609"/>
      <c r="Y18" s="610"/>
      <c r="Z18" s="646">
        <v>0.4</v>
      </c>
      <c r="AA18" s="646"/>
      <c r="AB18" s="646"/>
      <c r="AC18" s="646"/>
      <c r="AD18" s="647">
        <v>88409</v>
      </c>
      <c r="AE18" s="647"/>
      <c r="AF18" s="647"/>
      <c r="AG18" s="647"/>
      <c r="AH18" s="647"/>
      <c r="AI18" s="647"/>
      <c r="AJ18" s="647"/>
      <c r="AK18" s="647"/>
      <c r="AL18" s="611">
        <v>0.8</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79275</v>
      </c>
      <c r="S19" s="609"/>
      <c r="T19" s="609"/>
      <c r="U19" s="609"/>
      <c r="V19" s="609"/>
      <c r="W19" s="609"/>
      <c r="X19" s="609"/>
      <c r="Y19" s="610"/>
      <c r="Z19" s="646">
        <v>0.3</v>
      </c>
      <c r="AA19" s="646"/>
      <c r="AB19" s="646"/>
      <c r="AC19" s="646"/>
      <c r="AD19" s="647">
        <v>79275</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9134</v>
      </c>
      <c r="S20" s="609"/>
      <c r="T20" s="609"/>
      <c r="U20" s="609"/>
      <c r="V20" s="609"/>
      <c r="W20" s="609"/>
      <c r="X20" s="609"/>
      <c r="Y20" s="610"/>
      <c r="Z20" s="646">
        <v>0</v>
      </c>
      <c r="AA20" s="646"/>
      <c r="AB20" s="646"/>
      <c r="AC20" s="646"/>
      <c r="AD20" s="647">
        <v>9134</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21754537</v>
      </c>
      <c r="CS20" s="609"/>
      <c r="CT20" s="609"/>
      <c r="CU20" s="609"/>
      <c r="CV20" s="609"/>
      <c r="CW20" s="609"/>
      <c r="CX20" s="609"/>
      <c r="CY20" s="610"/>
      <c r="CZ20" s="646">
        <v>100</v>
      </c>
      <c r="DA20" s="646"/>
      <c r="DB20" s="646"/>
      <c r="DC20" s="646"/>
      <c r="DD20" s="614">
        <v>1520438</v>
      </c>
      <c r="DE20" s="609"/>
      <c r="DF20" s="609"/>
      <c r="DG20" s="609"/>
      <c r="DH20" s="609"/>
      <c r="DI20" s="609"/>
      <c r="DJ20" s="609"/>
      <c r="DK20" s="609"/>
      <c r="DL20" s="609"/>
      <c r="DM20" s="609"/>
      <c r="DN20" s="609"/>
      <c r="DO20" s="609"/>
      <c r="DP20" s="610"/>
      <c r="DQ20" s="614">
        <v>13863789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4769158</v>
      </c>
      <c r="S21" s="609"/>
      <c r="T21" s="609"/>
      <c r="U21" s="609"/>
      <c r="V21" s="609"/>
      <c r="W21" s="609"/>
      <c r="X21" s="609"/>
      <c r="Y21" s="610"/>
      <c r="Z21" s="646">
        <v>20.9</v>
      </c>
      <c r="AA21" s="646"/>
      <c r="AB21" s="646"/>
      <c r="AC21" s="646"/>
      <c r="AD21" s="647">
        <v>4341400</v>
      </c>
      <c r="AE21" s="647"/>
      <c r="AF21" s="647"/>
      <c r="AG21" s="647"/>
      <c r="AH21" s="647"/>
      <c r="AI21" s="647"/>
      <c r="AJ21" s="647"/>
      <c r="AK21" s="647"/>
      <c r="AL21" s="611">
        <v>37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4341400</v>
      </c>
      <c r="S22" s="609"/>
      <c r="T22" s="609"/>
      <c r="U22" s="609"/>
      <c r="V22" s="609"/>
      <c r="W22" s="609"/>
      <c r="X22" s="609"/>
      <c r="Y22" s="610"/>
      <c r="Z22" s="646">
        <v>19.100000000000001</v>
      </c>
      <c r="AA22" s="646"/>
      <c r="AB22" s="646"/>
      <c r="AC22" s="646"/>
      <c r="AD22" s="647">
        <v>4341400</v>
      </c>
      <c r="AE22" s="647"/>
      <c r="AF22" s="647"/>
      <c r="AG22" s="647"/>
      <c r="AH22" s="647"/>
      <c r="AI22" s="647"/>
      <c r="AJ22" s="647"/>
      <c r="AK22" s="647"/>
      <c r="AL22" s="611">
        <v>37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422869</v>
      </c>
      <c r="S23" s="609"/>
      <c r="T23" s="609"/>
      <c r="U23" s="609"/>
      <c r="V23" s="609"/>
      <c r="W23" s="609"/>
      <c r="X23" s="609"/>
      <c r="Y23" s="610"/>
      <c r="Z23" s="646">
        <v>1.9</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4889</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10458381</v>
      </c>
      <c r="CS24" s="664"/>
      <c r="CT24" s="664"/>
      <c r="CU24" s="664"/>
      <c r="CV24" s="664"/>
      <c r="CW24" s="664"/>
      <c r="CX24" s="664"/>
      <c r="CY24" s="689"/>
      <c r="CZ24" s="690">
        <v>48.1</v>
      </c>
      <c r="DA24" s="672"/>
      <c r="DB24" s="672"/>
      <c r="DC24" s="692"/>
      <c r="DD24" s="688">
        <v>6141853</v>
      </c>
      <c r="DE24" s="664"/>
      <c r="DF24" s="664"/>
      <c r="DG24" s="664"/>
      <c r="DH24" s="664"/>
      <c r="DI24" s="664"/>
      <c r="DJ24" s="664"/>
      <c r="DK24" s="689"/>
      <c r="DL24" s="688">
        <v>5351190</v>
      </c>
      <c r="DM24" s="664"/>
      <c r="DN24" s="664"/>
      <c r="DO24" s="664"/>
      <c r="DP24" s="664"/>
      <c r="DQ24" s="664"/>
      <c r="DR24" s="664"/>
      <c r="DS24" s="664"/>
      <c r="DT24" s="664"/>
      <c r="DU24" s="664"/>
      <c r="DV24" s="689"/>
      <c r="DW24" s="690">
        <v>45.3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12105872</v>
      </c>
      <c r="S25" s="609"/>
      <c r="T25" s="609"/>
      <c r="U25" s="609"/>
      <c r="V25" s="609"/>
      <c r="W25" s="609"/>
      <c r="X25" s="609"/>
      <c r="Y25" s="610"/>
      <c r="Z25" s="646">
        <v>53.2</v>
      </c>
      <c r="AA25" s="646"/>
      <c r="AB25" s="646"/>
      <c r="AC25" s="646"/>
      <c r="AD25" s="647">
        <v>11678114</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2580412</v>
      </c>
      <c r="CS25" s="621"/>
      <c r="CT25" s="621"/>
      <c r="CU25" s="621"/>
      <c r="CV25" s="621"/>
      <c r="CW25" s="621"/>
      <c r="CX25" s="621"/>
      <c r="CY25" s="622"/>
      <c r="CZ25" s="611">
        <v>11.9</v>
      </c>
      <c r="DA25" s="623"/>
      <c r="DB25" s="623"/>
      <c r="DC25" s="624"/>
      <c r="DD25" s="614">
        <v>2451418</v>
      </c>
      <c r="DE25" s="621"/>
      <c r="DF25" s="621"/>
      <c r="DG25" s="621"/>
      <c r="DH25" s="621"/>
      <c r="DI25" s="621"/>
      <c r="DJ25" s="621"/>
      <c r="DK25" s="622"/>
      <c r="DL25" s="614">
        <v>2246607</v>
      </c>
      <c r="DM25" s="621"/>
      <c r="DN25" s="621"/>
      <c r="DO25" s="621"/>
      <c r="DP25" s="621"/>
      <c r="DQ25" s="621"/>
      <c r="DR25" s="621"/>
      <c r="DS25" s="621"/>
      <c r="DT25" s="621"/>
      <c r="DU25" s="621"/>
      <c r="DV25" s="622"/>
      <c r="DW25" s="611">
        <v>19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5884</v>
      </c>
      <c r="S26" s="609"/>
      <c r="T26" s="609"/>
      <c r="U26" s="609"/>
      <c r="V26" s="609"/>
      <c r="W26" s="609"/>
      <c r="X26" s="609"/>
      <c r="Y26" s="610"/>
      <c r="Z26" s="646">
        <v>0</v>
      </c>
      <c r="AA26" s="646"/>
      <c r="AB26" s="646"/>
      <c r="AC26" s="646"/>
      <c r="AD26" s="647">
        <v>5884</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1603999</v>
      </c>
      <c r="CS26" s="609"/>
      <c r="CT26" s="609"/>
      <c r="CU26" s="609"/>
      <c r="CV26" s="609"/>
      <c r="CW26" s="609"/>
      <c r="CX26" s="609"/>
      <c r="CY26" s="610"/>
      <c r="CZ26" s="611">
        <v>7.4</v>
      </c>
      <c r="DA26" s="623"/>
      <c r="DB26" s="623"/>
      <c r="DC26" s="624"/>
      <c r="DD26" s="614">
        <v>1555785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90135</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5617821</v>
      </c>
      <c r="BH27" s="609"/>
      <c r="BI27" s="609"/>
      <c r="BJ27" s="609"/>
      <c r="BK27" s="609"/>
      <c r="BL27" s="609"/>
      <c r="BM27" s="609"/>
      <c r="BN27" s="610"/>
      <c r="BO27" s="646">
        <v>100</v>
      </c>
      <c r="BP27" s="646"/>
      <c r="BQ27" s="646"/>
      <c r="BR27" s="646"/>
      <c r="BS27" s="647">
        <v>35210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6412325</v>
      </c>
      <c r="CS27" s="621"/>
      <c r="CT27" s="621"/>
      <c r="CU27" s="621"/>
      <c r="CV27" s="621"/>
      <c r="CW27" s="621"/>
      <c r="CX27" s="621"/>
      <c r="CY27" s="622"/>
      <c r="CZ27" s="611">
        <v>29.5</v>
      </c>
      <c r="DA27" s="623"/>
      <c r="DB27" s="623"/>
      <c r="DC27" s="624"/>
      <c r="DD27" s="614">
        <v>2224791</v>
      </c>
      <c r="DE27" s="621"/>
      <c r="DF27" s="621"/>
      <c r="DG27" s="621"/>
      <c r="DH27" s="621"/>
      <c r="DI27" s="621"/>
      <c r="DJ27" s="621"/>
      <c r="DK27" s="622"/>
      <c r="DL27" s="614">
        <v>1638939</v>
      </c>
      <c r="DM27" s="621"/>
      <c r="DN27" s="621"/>
      <c r="DO27" s="621"/>
      <c r="DP27" s="621"/>
      <c r="DQ27" s="621"/>
      <c r="DR27" s="621"/>
      <c r="DS27" s="621"/>
      <c r="DT27" s="621"/>
      <c r="DU27" s="621"/>
      <c r="DV27" s="622"/>
      <c r="DW27" s="611">
        <v>13.9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119113</v>
      </c>
      <c r="S28" s="609"/>
      <c r="T28" s="609"/>
      <c r="U28" s="609"/>
      <c r="V28" s="609"/>
      <c r="W28" s="609"/>
      <c r="X28" s="609"/>
      <c r="Y28" s="610"/>
      <c r="Z28" s="646">
        <v>0.5</v>
      </c>
      <c r="AA28" s="646"/>
      <c r="AB28" s="646"/>
      <c r="AC28" s="646"/>
      <c r="AD28" s="647">
        <v>11333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1465644</v>
      </c>
      <c r="CS28" s="609"/>
      <c r="CT28" s="609"/>
      <c r="CU28" s="609"/>
      <c r="CV28" s="609"/>
      <c r="CW28" s="609"/>
      <c r="CX28" s="609"/>
      <c r="CY28" s="610"/>
      <c r="CZ28" s="611">
        <v>6.7</v>
      </c>
      <c r="DA28" s="623"/>
      <c r="DB28" s="623"/>
      <c r="DC28" s="624"/>
      <c r="DD28" s="614">
        <v>1465644</v>
      </c>
      <c r="DE28" s="609"/>
      <c r="DF28" s="609"/>
      <c r="DG28" s="609"/>
      <c r="DH28" s="609"/>
      <c r="DI28" s="609"/>
      <c r="DJ28" s="609"/>
      <c r="DK28" s="610"/>
      <c r="DL28" s="614">
        <v>1465644</v>
      </c>
      <c r="DM28" s="609"/>
      <c r="DN28" s="609"/>
      <c r="DO28" s="609"/>
      <c r="DP28" s="609"/>
      <c r="DQ28" s="609"/>
      <c r="DR28" s="609"/>
      <c r="DS28" s="609"/>
      <c r="DT28" s="609"/>
      <c r="DU28" s="609"/>
      <c r="DV28" s="610"/>
      <c r="DW28" s="611">
        <v>12.4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22689</v>
      </c>
      <c r="S29" s="609"/>
      <c r="T29" s="609"/>
      <c r="U29" s="609"/>
      <c r="V29" s="609"/>
      <c r="W29" s="609"/>
      <c r="X29" s="609"/>
      <c r="Y29" s="610"/>
      <c r="Z29" s="646">
        <v>0.1</v>
      </c>
      <c r="AA29" s="646"/>
      <c r="AB29" s="646"/>
      <c r="AC29" s="646"/>
      <c r="AD29" s="647">
        <v>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1465641</v>
      </c>
      <c r="CS29" s="621"/>
      <c r="CT29" s="621"/>
      <c r="CU29" s="621"/>
      <c r="CV29" s="621"/>
      <c r="CW29" s="621"/>
      <c r="CX29" s="621"/>
      <c r="CY29" s="622"/>
      <c r="CZ29" s="611">
        <v>6.7</v>
      </c>
      <c r="DA29" s="623"/>
      <c r="DB29" s="623"/>
      <c r="DC29" s="624"/>
      <c r="DD29" s="614">
        <v>1465641</v>
      </c>
      <c r="DE29" s="621"/>
      <c r="DF29" s="621"/>
      <c r="DG29" s="621"/>
      <c r="DH29" s="621"/>
      <c r="DI29" s="621"/>
      <c r="DJ29" s="621"/>
      <c r="DK29" s="622"/>
      <c r="DL29" s="614">
        <v>1465641</v>
      </c>
      <c r="DM29" s="621"/>
      <c r="DN29" s="621"/>
      <c r="DO29" s="621"/>
      <c r="DP29" s="621"/>
      <c r="DQ29" s="621"/>
      <c r="DR29" s="621"/>
      <c r="DS29" s="621"/>
      <c r="DT29" s="621"/>
      <c r="DU29" s="621"/>
      <c r="DV29" s="622"/>
      <c r="DW29" s="611">
        <v>12.4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5321750</v>
      </c>
      <c r="S30" s="609"/>
      <c r="T30" s="609"/>
      <c r="U30" s="609"/>
      <c r="V30" s="609"/>
      <c r="W30" s="609"/>
      <c r="X30" s="609"/>
      <c r="Y30" s="610"/>
      <c r="Z30" s="646">
        <v>23.4</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1405230</v>
      </c>
      <c r="CS30" s="609"/>
      <c r="CT30" s="609"/>
      <c r="CU30" s="609"/>
      <c r="CV30" s="609"/>
      <c r="CW30" s="609"/>
      <c r="CX30" s="609"/>
      <c r="CY30" s="610"/>
      <c r="CZ30" s="611">
        <v>6.5</v>
      </c>
      <c r="DA30" s="623"/>
      <c r="DB30" s="623"/>
      <c r="DC30" s="624"/>
      <c r="DD30" s="614">
        <v>1405230</v>
      </c>
      <c r="DE30" s="609"/>
      <c r="DF30" s="609"/>
      <c r="DG30" s="609"/>
      <c r="DH30" s="609"/>
      <c r="DI30" s="609"/>
      <c r="DJ30" s="609"/>
      <c r="DK30" s="610"/>
      <c r="DL30" s="614">
        <v>1405230</v>
      </c>
      <c r="DM30" s="609"/>
      <c r="DN30" s="609"/>
      <c r="DO30" s="609"/>
      <c r="DP30" s="609"/>
      <c r="DQ30" s="609"/>
      <c r="DR30" s="609"/>
      <c r="DS30" s="609"/>
      <c r="DT30" s="609"/>
      <c r="DU30" s="609"/>
      <c r="DV30" s="610"/>
      <c r="DW30" s="611">
        <v>11.9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20334</v>
      </c>
      <c r="S31" s="609"/>
      <c r="T31" s="609"/>
      <c r="U31" s="609"/>
      <c r="V31" s="609"/>
      <c r="W31" s="609"/>
      <c r="X31" s="609"/>
      <c r="Y31" s="610"/>
      <c r="Z31" s="646">
        <v>0.1</v>
      </c>
      <c r="AA31" s="646"/>
      <c r="AB31" s="646"/>
      <c r="AC31" s="646"/>
      <c r="AD31" s="647">
        <v>20334</v>
      </c>
      <c r="AE31" s="647"/>
      <c r="AF31" s="647"/>
      <c r="AG31" s="647"/>
      <c r="AH31" s="647"/>
      <c r="AI31" s="647"/>
      <c r="AJ31" s="647"/>
      <c r="AK31" s="647"/>
      <c r="AL31" s="611">
        <v>0.2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99.4</v>
      </c>
      <c r="BH31" s="671"/>
      <c r="BI31" s="671"/>
      <c r="BJ31" s="671"/>
      <c r="BK31" s="671"/>
      <c r="BL31" s="671"/>
      <c r="BM31" s="672">
        <v>98.4</v>
      </c>
      <c r="BN31" s="671"/>
      <c r="BO31" s="671"/>
      <c r="BP31" s="671"/>
      <c r="BQ31" s="673"/>
      <c r="BR31" s="670">
        <v>99.5</v>
      </c>
      <c r="BS31" s="671"/>
      <c r="BT31" s="671"/>
      <c r="BU31" s="671"/>
      <c r="BV31" s="671"/>
      <c r="BW31" s="671"/>
      <c r="BX31" s="672">
        <v>98.6</v>
      </c>
      <c r="BY31" s="671"/>
      <c r="BZ31" s="671"/>
      <c r="CA31" s="671"/>
      <c r="CB31" s="673"/>
      <c r="CD31" s="629"/>
      <c r="CE31" s="630"/>
      <c r="CF31" s="605" t="s">
        <v>300</v>
      </c>
      <c r="CG31" s="606"/>
      <c r="CH31" s="606"/>
      <c r="CI31" s="606"/>
      <c r="CJ31" s="606"/>
      <c r="CK31" s="606"/>
      <c r="CL31" s="606"/>
      <c r="CM31" s="606"/>
      <c r="CN31" s="606"/>
      <c r="CO31" s="606"/>
      <c r="CP31" s="606"/>
      <c r="CQ31" s="607"/>
      <c r="CR31" s="608">
        <v>60411</v>
      </c>
      <c r="CS31" s="621"/>
      <c r="CT31" s="621"/>
      <c r="CU31" s="621"/>
      <c r="CV31" s="621"/>
      <c r="CW31" s="621"/>
      <c r="CX31" s="621"/>
      <c r="CY31" s="622"/>
      <c r="CZ31" s="611">
        <v>0.3</v>
      </c>
      <c r="DA31" s="623"/>
      <c r="DB31" s="623"/>
      <c r="DC31" s="624"/>
      <c r="DD31" s="614">
        <v>60411</v>
      </c>
      <c r="DE31" s="621"/>
      <c r="DF31" s="621"/>
      <c r="DG31" s="621"/>
      <c r="DH31" s="621"/>
      <c r="DI31" s="621"/>
      <c r="DJ31" s="621"/>
      <c r="DK31" s="622"/>
      <c r="DL31" s="614">
        <v>60411</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2310517</v>
      </c>
      <c r="S32" s="609"/>
      <c r="T32" s="609"/>
      <c r="U32" s="609"/>
      <c r="V32" s="609"/>
      <c r="W32" s="609"/>
      <c r="X32" s="609"/>
      <c r="Y32" s="610"/>
      <c r="Z32" s="646">
        <v>10.1</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302</v>
      </c>
      <c r="AX32" s="605" t="s">
        <v>303</v>
      </c>
      <c r="AY32" s="606"/>
      <c r="AZ32" s="606"/>
      <c r="BA32" s="606"/>
      <c r="BB32" s="606"/>
      <c r="BC32" s="606"/>
      <c r="BD32" s="606"/>
      <c r="BE32" s="606"/>
      <c r="BF32" s="607"/>
      <c r="BG32" s="674">
        <v>99.2</v>
      </c>
      <c r="BH32" s="621"/>
      <c r="BI32" s="621"/>
      <c r="BJ32" s="621"/>
      <c r="BK32" s="621"/>
      <c r="BL32" s="621"/>
      <c r="BM32" s="612">
        <v>98.2</v>
      </c>
      <c r="BN32" s="621"/>
      <c r="BO32" s="621"/>
      <c r="BP32" s="621"/>
      <c r="BQ32" s="644"/>
      <c r="BR32" s="674">
        <v>99.4</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3</v>
      </c>
      <c r="CS32" s="609"/>
      <c r="CT32" s="609"/>
      <c r="CU32" s="609"/>
      <c r="CV32" s="609"/>
      <c r="CW32" s="609"/>
      <c r="CX32" s="609"/>
      <c r="CY32" s="610"/>
      <c r="CZ32" s="611">
        <v>0</v>
      </c>
      <c r="DA32" s="623"/>
      <c r="DB32" s="623"/>
      <c r="DC32" s="624"/>
      <c r="DD32" s="614">
        <v>3</v>
      </c>
      <c r="DE32" s="609"/>
      <c r="DF32" s="609"/>
      <c r="DG32" s="609"/>
      <c r="DH32" s="609"/>
      <c r="DI32" s="609"/>
      <c r="DJ32" s="609"/>
      <c r="DK32" s="610"/>
      <c r="DL32" s="614">
        <v>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24182</v>
      </c>
      <c r="S33" s="609"/>
      <c r="T33" s="609"/>
      <c r="U33" s="609"/>
      <c r="V33" s="609"/>
      <c r="W33" s="609"/>
      <c r="X33" s="609"/>
      <c r="Y33" s="610"/>
      <c r="Z33" s="646">
        <v>0.1</v>
      </c>
      <c r="AA33" s="646"/>
      <c r="AB33" s="646"/>
      <c r="AC33" s="646"/>
      <c r="AD33" s="647">
        <v>101</v>
      </c>
      <c r="AE33" s="647"/>
      <c r="AF33" s="647"/>
      <c r="AG33" s="647"/>
      <c r="AH33" s="647"/>
      <c r="AI33" s="647"/>
      <c r="AJ33" s="647"/>
      <c r="AK33" s="647"/>
      <c r="AL33" s="611">
        <v>0</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99.5</v>
      </c>
      <c r="BH33" s="593"/>
      <c r="BI33" s="593"/>
      <c r="BJ33" s="593"/>
      <c r="BK33" s="593"/>
      <c r="BL33" s="593"/>
      <c r="BM33" s="639">
        <v>98.4</v>
      </c>
      <c r="BN33" s="593"/>
      <c r="BO33" s="593"/>
      <c r="BP33" s="593"/>
      <c r="BQ33" s="656"/>
      <c r="BR33" s="669">
        <v>99.5</v>
      </c>
      <c r="BS33" s="593"/>
      <c r="BT33" s="593"/>
      <c r="BU33" s="593"/>
      <c r="BV33" s="593"/>
      <c r="BW33" s="593"/>
      <c r="BX33" s="639">
        <v>98.5</v>
      </c>
      <c r="BY33" s="593"/>
      <c r="BZ33" s="593"/>
      <c r="CA33" s="593"/>
      <c r="CB33" s="656"/>
      <c r="CD33" s="605" t="s">
        <v>307</v>
      </c>
      <c r="CE33" s="606"/>
      <c r="CF33" s="606"/>
      <c r="CG33" s="606"/>
      <c r="CH33" s="606"/>
      <c r="CI33" s="606"/>
      <c r="CJ33" s="606"/>
      <c r="CK33" s="606"/>
      <c r="CL33" s="606"/>
      <c r="CM33" s="606"/>
      <c r="CN33" s="606"/>
      <c r="CO33" s="606"/>
      <c r="CP33" s="606"/>
      <c r="CQ33" s="607"/>
      <c r="CR33" s="608">
        <v>9755153</v>
      </c>
      <c r="CS33" s="621"/>
      <c r="CT33" s="621"/>
      <c r="CU33" s="621"/>
      <c r="CV33" s="621"/>
      <c r="CW33" s="621"/>
      <c r="CX33" s="621"/>
      <c r="CY33" s="622"/>
      <c r="CZ33" s="611">
        <v>44.8</v>
      </c>
      <c r="DA33" s="623"/>
      <c r="DB33" s="623"/>
      <c r="DC33" s="624"/>
      <c r="DD33" s="614">
        <v>7324328</v>
      </c>
      <c r="DE33" s="621"/>
      <c r="DF33" s="621"/>
      <c r="DG33" s="621"/>
      <c r="DH33" s="621"/>
      <c r="DI33" s="621"/>
      <c r="DJ33" s="621"/>
      <c r="DK33" s="622"/>
      <c r="DL33" s="614">
        <v>5171756</v>
      </c>
      <c r="DM33" s="621"/>
      <c r="DN33" s="621"/>
      <c r="DO33" s="621"/>
      <c r="DP33" s="621"/>
      <c r="DQ33" s="621"/>
      <c r="DR33" s="621"/>
      <c r="DS33" s="621"/>
      <c r="DT33" s="621"/>
      <c r="DU33" s="621"/>
      <c r="DV33" s="622"/>
      <c r="DW33" s="611">
        <v>43.7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102404</v>
      </c>
      <c r="S34" s="609"/>
      <c r="T34" s="609"/>
      <c r="U34" s="609"/>
      <c r="V34" s="609"/>
      <c r="W34" s="609"/>
      <c r="X34" s="609"/>
      <c r="Y34" s="610"/>
      <c r="Z34" s="646">
        <v>0.4</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2703950</v>
      </c>
      <c r="CS34" s="609"/>
      <c r="CT34" s="609"/>
      <c r="CU34" s="609"/>
      <c r="CV34" s="609"/>
      <c r="CW34" s="609"/>
      <c r="CX34" s="609"/>
      <c r="CY34" s="610"/>
      <c r="CZ34" s="611">
        <v>12.4</v>
      </c>
      <c r="DA34" s="623"/>
      <c r="DB34" s="623"/>
      <c r="DC34" s="624"/>
      <c r="DD34" s="614">
        <v>1874605</v>
      </c>
      <c r="DE34" s="609"/>
      <c r="DF34" s="609"/>
      <c r="DG34" s="609"/>
      <c r="DH34" s="609"/>
      <c r="DI34" s="609"/>
      <c r="DJ34" s="609"/>
      <c r="DK34" s="610"/>
      <c r="DL34" s="614">
        <v>1309401</v>
      </c>
      <c r="DM34" s="609"/>
      <c r="DN34" s="609"/>
      <c r="DO34" s="609"/>
      <c r="DP34" s="609"/>
      <c r="DQ34" s="609"/>
      <c r="DR34" s="609"/>
      <c r="DS34" s="609"/>
      <c r="DT34" s="609"/>
      <c r="DU34" s="609"/>
      <c r="DV34" s="610"/>
      <c r="DW34" s="611">
        <v>11.1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714852</v>
      </c>
      <c r="S35" s="609"/>
      <c r="T35" s="609"/>
      <c r="U35" s="609"/>
      <c r="V35" s="609"/>
      <c r="W35" s="609"/>
      <c r="X35" s="609"/>
      <c r="Y35" s="610"/>
      <c r="Z35" s="646">
        <v>3.1</v>
      </c>
      <c r="AA35" s="646"/>
      <c r="AB35" s="646"/>
      <c r="AC35" s="646"/>
      <c r="AD35" s="647" t="s">
        <v>121</v>
      </c>
      <c r="AE35" s="647"/>
      <c r="AF35" s="647"/>
      <c r="AG35" s="647"/>
      <c r="AH35" s="647"/>
      <c r="AI35" s="647"/>
      <c r="AJ35" s="647"/>
      <c r="AK35" s="647"/>
      <c r="AL35" s="611" t="s">
        <v>121</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434638</v>
      </c>
      <c r="CS35" s="621"/>
      <c r="CT35" s="621"/>
      <c r="CU35" s="621"/>
      <c r="CV35" s="621"/>
      <c r="CW35" s="621"/>
      <c r="CX35" s="621"/>
      <c r="CY35" s="622"/>
      <c r="CZ35" s="611">
        <v>2</v>
      </c>
      <c r="DA35" s="623"/>
      <c r="DB35" s="623"/>
      <c r="DC35" s="624"/>
      <c r="DD35" s="614">
        <v>392952</v>
      </c>
      <c r="DE35" s="621"/>
      <c r="DF35" s="621"/>
      <c r="DG35" s="621"/>
      <c r="DH35" s="621"/>
      <c r="DI35" s="621"/>
      <c r="DJ35" s="621"/>
      <c r="DK35" s="622"/>
      <c r="DL35" s="614">
        <v>344840</v>
      </c>
      <c r="DM35" s="621"/>
      <c r="DN35" s="621"/>
      <c r="DO35" s="621"/>
      <c r="DP35" s="621"/>
      <c r="DQ35" s="621"/>
      <c r="DR35" s="621"/>
      <c r="DS35" s="621"/>
      <c r="DT35" s="621"/>
      <c r="DU35" s="621"/>
      <c r="DV35" s="622"/>
      <c r="DW35" s="611">
        <v>2.9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744992</v>
      </c>
      <c r="S36" s="609"/>
      <c r="T36" s="609"/>
      <c r="U36" s="609"/>
      <c r="V36" s="609"/>
      <c r="W36" s="609"/>
      <c r="X36" s="609"/>
      <c r="Y36" s="610"/>
      <c r="Z36" s="646">
        <v>3.3</v>
      </c>
      <c r="AA36" s="646"/>
      <c r="AB36" s="646"/>
      <c r="AC36" s="646"/>
      <c r="AD36" s="647" t="s">
        <v>121</v>
      </c>
      <c r="AE36" s="647"/>
      <c r="AF36" s="647"/>
      <c r="AG36" s="647"/>
      <c r="AH36" s="647"/>
      <c r="AI36" s="647"/>
      <c r="AJ36" s="647"/>
      <c r="AK36" s="647"/>
      <c r="AL36" s="611" t="s">
        <v>121</v>
      </c>
      <c r="AM36" s="612"/>
      <c r="AN36" s="612"/>
      <c r="AO36" s="648"/>
      <c r="AP36" s="218"/>
      <c r="AQ36" s="657" t="s">
        <v>315</v>
      </c>
      <c r="AR36" s="658"/>
      <c r="AS36" s="658"/>
      <c r="AT36" s="658"/>
      <c r="AU36" s="658"/>
      <c r="AV36" s="658"/>
      <c r="AW36" s="658"/>
      <c r="AX36" s="658"/>
      <c r="AY36" s="659"/>
      <c r="AZ36" s="663">
        <v>1950169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76775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3819229</v>
      </c>
      <c r="CS36" s="609"/>
      <c r="CT36" s="609"/>
      <c r="CU36" s="609"/>
      <c r="CV36" s="609"/>
      <c r="CW36" s="609"/>
      <c r="CX36" s="609"/>
      <c r="CY36" s="610"/>
      <c r="CZ36" s="611">
        <v>17.600000000000001</v>
      </c>
      <c r="DA36" s="623"/>
      <c r="DB36" s="623"/>
      <c r="DC36" s="624"/>
      <c r="DD36" s="614">
        <v>2778312</v>
      </c>
      <c r="DE36" s="609"/>
      <c r="DF36" s="609"/>
      <c r="DG36" s="609"/>
      <c r="DH36" s="609"/>
      <c r="DI36" s="609"/>
      <c r="DJ36" s="609"/>
      <c r="DK36" s="610"/>
      <c r="DL36" s="614">
        <v>2272414</v>
      </c>
      <c r="DM36" s="609"/>
      <c r="DN36" s="609"/>
      <c r="DO36" s="609"/>
      <c r="DP36" s="609"/>
      <c r="DQ36" s="609"/>
      <c r="DR36" s="609"/>
      <c r="DS36" s="609"/>
      <c r="DT36" s="609"/>
      <c r="DU36" s="609"/>
      <c r="DV36" s="610"/>
      <c r="DW36" s="611">
        <v>19.2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495626</v>
      </c>
      <c r="S37" s="609"/>
      <c r="T37" s="609"/>
      <c r="U37" s="609"/>
      <c r="V37" s="609"/>
      <c r="W37" s="609"/>
      <c r="X37" s="609"/>
      <c r="Y37" s="610"/>
      <c r="Z37" s="646">
        <v>2.2000000000000002</v>
      </c>
      <c r="AA37" s="646"/>
      <c r="AB37" s="646"/>
      <c r="AC37" s="646"/>
      <c r="AD37" s="647">
        <v>9165</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248361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16301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1796414</v>
      </c>
      <c r="CS37" s="621"/>
      <c r="CT37" s="621"/>
      <c r="CU37" s="621"/>
      <c r="CV37" s="621"/>
      <c r="CW37" s="621"/>
      <c r="CX37" s="621"/>
      <c r="CY37" s="622"/>
      <c r="CZ37" s="611">
        <v>8.3000000000000007</v>
      </c>
      <c r="DA37" s="623"/>
      <c r="DB37" s="623"/>
      <c r="DC37" s="624"/>
      <c r="DD37" s="614">
        <v>1796414</v>
      </c>
      <c r="DE37" s="621"/>
      <c r="DF37" s="621"/>
      <c r="DG37" s="621"/>
      <c r="DH37" s="621"/>
      <c r="DI37" s="621"/>
      <c r="DJ37" s="621"/>
      <c r="DK37" s="622"/>
      <c r="DL37" s="614">
        <v>1795588</v>
      </c>
      <c r="DM37" s="621"/>
      <c r="DN37" s="621"/>
      <c r="DO37" s="621"/>
      <c r="DP37" s="621"/>
      <c r="DQ37" s="621"/>
      <c r="DR37" s="621"/>
      <c r="DS37" s="621"/>
      <c r="DT37" s="621"/>
      <c r="DU37" s="621"/>
      <c r="DV37" s="622"/>
      <c r="DW37" s="611">
        <v>15.2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689769</v>
      </c>
      <c r="S38" s="609"/>
      <c r="T38" s="609"/>
      <c r="U38" s="609"/>
      <c r="V38" s="609"/>
      <c r="W38" s="609"/>
      <c r="X38" s="609"/>
      <c r="Y38" s="610"/>
      <c r="Z38" s="646">
        <v>3</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36144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6120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1665664</v>
      </c>
      <c r="CS38" s="609"/>
      <c r="CT38" s="609"/>
      <c r="CU38" s="609"/>
      <c r="CV38" s="609"/>
      <c r="CW38" s="609"/>
      <c r="CX38" s="609"/>
      <c r="CY38" s="610"/>
      <c r="CZ38" s="611">
        <v>7.7</v>
      </c>
      <c r="DA38" s="623"/>
      <c r="DB38" s="623"/>
      <c r="DC38" s="624"/>
      <c r="DD38" s="614">
        <v>1346579</v>
      </c>
      <c r="DE38" s="609"/>
      <c r="DF38" s="609"/>
      <c r="DG38" s="609"/>
      <c r="DH38" s="609"/>
      <c r="DI38" s="609"/>
      <c r="DJ38" s="609"/>
      <c r="DK38" s="610"/>
      <c r="DL38" s="614">
        <v>1245101</v>
      </c>
      <c r="DM38" s="609"/>
      <c r="DN38" s="609"/>
      <c r="DO38" s="609"/>
      <c r="DP38" s="609"/>
      <c r="DQ38" s="609"/>
      <c r="DR38" s="609"/>
      <c r="DS38" s="609"/>
      <c r="DT38" s="609"/>
      <c r="DU38" s="609"/>
      <c r="DV38" s="610"/>
      <c r="DW38" s="611">
        <v>10.5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9167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998104</v>
      </c>
      <c r="CS39" s="621"/>
      <c r="CT39" s="621"/>
      <c r="CU39" s="621"/>
      <c r="CV39" s="621"/>
      <c r="CW39" s="621"/>
      <c r="CX39" s="621"/>
      <c r="CY39" s="622"/>
      <c r="CZ39" s="611">
        <v>4.5999999999999996</v>
      </c>
      <c r="DA39" s="623"/>
      <c r="DB39" s="623"/>
      <c r="DC39" s="624"/>
      <c r="DD39" s="614">
        <v>901312</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99969</v>
      </c>
      <c r="S40" s="609"/>
      <c r="T40" s="609"/>
      <c r="U40" s="609"/>
      <c r="V40" s="609"/>
      <c r="W40" s="609"/>
      <c r="X40" s="609"/>
      <c r="Y40" s="610"/>
      <c r="Z40" s="646">
        <v>0.4</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90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133568</v>
      </c>
      <c r="CS40" s="609"/>
      <c r="CT40" s="609"/>
      <c r="CU40" s="609"/>
      <c r="CV40" s="609"/>
      <c r="CW40" s="609"/>
      <c r="CX40" s="609"/>
      <c r="CY40" s="610"/>
      <c r="CZ40" s="611">
        <v>0.6</v>
      </c>
      <c r="DA40" s="623"/>
      <c r="DB40" s="623"/>
      <c r="DC40" s="624"/>
      <c r="DD40" s="614">
        <v>30568</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22768119</v>
      </c>
      <c r="S41" s="633"/>
      <c r="T41" s="633"/>
      <c r="U41" s="633"/>
      <c r="V41" s="633"/>
      <c r="W41" s="633"/>
      <c r="X41" s="633"/>
      <c r="Y41" s="636"/>
      <c r="Z41" s="637">
        <v>100</v>
      </c>
      <c r="AA41" s="637"/>
      <c r="AB41" s="637"/>
      <c r="AC41" s="637"/>
      <c r="AD41" s="638">
        <v>11724932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393349</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1272315</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372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1541003</v>
      </c>
      <c r="CS42" s="621"/>
      <c r="CT42" s="621"/>
      <c r="CU42" s="621"/>
      <c r="CV42" s="621"/>
      <c r="CW42" s="621"/>
      <c r="CX42" s="621"/>
      <c r="CY42" s="622"/>
      <c r="CZ42" s="611">
        <v>7.1</v>
      </c>
      <c r="DA42" s="623"/>
      <c r="DB42" s="623"/>
      <c r="DC42" s="624"/>
      <c r="DD42" s="614">
        <v>397608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78170</v>
      </c>
      <c r="CS43" s="621"/>
      <c r="CT43" s="621"/>
      <c r="CU43" s="621"/>
      <c r="CV43" s="621"/>
      <c r="CW43" s="621"/>
      <c r="CX43" s="621"/>
      <c r="CY43" s="622"/>
      <c r="CZ43" s="611">
        <v>0.4</v>
      </c>
      <c r="DA43" s="623"/>
      <c r="DB43" s="623"/>
      <c r="DC43" s="624"/>
      <c r="DD43" s="614">
        <v>72240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1520438</v>
      </c>
      <c r="CS44" s="609"/>
      <c r="CT44" s="609"/>
      <c r="CU44" s="609"/>
      <c r="CV44" s="609"/>
      <c r="CW44" s="609"/>
      <c r="CX44" s="609"/>
      <c r="CY44" s="610"/>
      <c r="CZ44" s="611">
        <v>7</v>
      </c>
      <c r="DA44" s="612"/>
      <c r="DB44" s="612"/>
      <c r="DC44" s="613"/>
      <c r="DD44" s="614">
        <v>393054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898851</v>
      </c>
      <c r="CS45" s="621"/>
      <c r="CT45" s="621"/>
      <c r="CU45" s="621"/>
      <c r="CV45" s="621"/>
      <c r="CW45" s="621"/>
      <c r="CX45" s="621"/>
      <c r="CY45" s="622"/>
      <c r="CZ45" s="611">
        <v>4.0999999999999996</v>
      </c>
      <c r="DA45" s="623"/>
      <c r="DB45" s="623"/>
      <c r="DC45" s="624"/>
      <c r="DD45" s="614">
        <v>62747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604412</v>
      </c>
      <c r="CS46" s="609"/>
      <c r="CT46" s="609"/>
      <c r="CU46" s="609"/>
      <c r="CV46" s="609"/>
      <c r="CW46" s="609"/>
      <c r="CX46" s="609"/>
      <c r="CY46" s="610"/>
      <c r="CZ46" s="611">
        <v>2.8</v>
      </c>
      <c r="DA46" s="612"/>
      <c r="DB46" s="612"/>
      <c r="DC46" s="613"/>
      <c r="DD46" s="614">
        <v>325632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20565</v>
      </c>
      <c r="CS47" s="621"/>
      <c r="CT47" s="621"/>
      <c r="CU47" s="621"/>
      <c r="CV47" s="621"/>
      <c r="CW47" s="621"/>
      <c r="CX47" s="621"/>
      <c r="CY47" s="622"/>
      <c r="CZ47" s="611">
        <v>0.1</v>
      </c>
      <c r="DA47" s="623"/>
      <c r="DB47" s="623"/>
      <c r="DC47" s="624"/>
      <c r="DD47" s="614">
        <v>4554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21754537</v>
      </c>
      <c r="CS49" s="593"/>
      <c r="CT49" s="593"/>
      <c r="CU49" s="593"/>
      <c r="CV49" s="593"/>
      <c r="CW49" s="593"/>
      <c r="CX49" s="593"/>
      <c r="CY49" s="594"/>
      <c r="CZ49" s="595">
        <v>100</v>
      </c>
      <c r="DA49" s="596"/>
      <c r="DB49" s="596"/>
      <c r="DC49" s="597"/>
      <c r="DD49" s="598">
        <v>13863789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lYcCvCNN8ZpVdBxQXnY63rn3GYjjZ3HTu+tk8Ak7EwQVoeqkoMDAAB4wnUfgtYFOpDDpYi7FE67WOTdxpfH0w==" saltValue="tL9PGc06CWTTVRn/OYYK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22768</v>
      </c>
      <c r="R7" s="1090"/>
      <c r="S7" s="1090"/>
      <c r="T7" s="1090"/>
      <c r="U7" s="1090"/>
      <c r="V7" s="1090">
        <v>21755</v>
      </c>
      <c r="W7" s="1090"/>
      <c r="X7" s="1090"/>
      <c r="Y7" s="1090"/>
      <c r="Z7" s="1090"/>
      <c r="AA7" s="1090">
        <v>1014</v>
      </c>
      <c r="AB7" s="1090"/>
      <c r="AC7" s="1090"/>
      <c r="AD7" s="1090"/>
      <c r="AE7" s="1091"/>
      <c r="AF7" s="1092">
        <v>558</v>
      </c>
      <c r="AG7" s="1093"/>
      <c r="AH7" s="1093"/>
      <c r="AI7" s="1093"/>
      <c r="AJ7" s="1094"/>
      <c r="AK7" s="1095">
        <v>715</v>
      </c>
      <c r="AL7" s="1096"/>
      <c r="AM7" s="1096"/>
      <c r="AN7" s="1096"/>
      <c r="AO7" s="1096"/>
      <c r="AP7" s="1096">
        <v>16881</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554</v>
      </c>
      <c r="BT7" s="1087"/>
      <c r="BU7" s="1087"/>
      <c r="BV7" s="1087"/>
      <c r="BW7" s="1087"/>
      <c r="BX7" s="1087"/>
      <c r="BY7" s="1087"/>
      <c r="BZ7" s="1087"/>
      <c r="CA7" s="1087"/>
      <c r="CB7" s="1087"/>
      <c r="CC7" s="1087"/>
      <c r="CD7" s="1087"/>
      <c r="CE7" s="1087"/>
      <c r="CF7" s="1087"/>
      <c r="CG7" s="1099"/>
      <c r="CH7" s="1083">
        <v>7</v>
      </c>
      <c r="CI7" s="1084"/>
      <c r="CJ7" s="1084"/>
      <c r="CK7" s="1084"/>
      <c r="CL7" s="1085"/>
      <c r="CM7" s="1083">
        <v>111</v>
      </c>
      <c r="CN7" s="1084"/>
      <c r="CO7" s="1084"/>
      <c r="CP7" s="1084"/>
      <c r="CQ7" s="1085"/>
      <c r="CR7" s="1083">
        <v>37</v>
      </c>
      <c r="CS7" s="1084"/>
      <c r="CT7" s="1084"/>
      <c r="CU7" s="1084"/>
      <c r="CV7" s="1085"/>
      <c r="CW7" s="1083">
        <v>30</v>
      </c>
      <c r="CX7" s="1084"/>
      <c r="CY7" s="1084"/>
      <c r="CZ7" s="1084"/>
      <c r="DA7" s="1085"/>
      <c r="DB7" s="1083" t="s">
        <v>545</v>
      </c>
      <c r="DC7" s="1084"/>
      <c r="DD7" s="1084"/>
      <c r="DE7" s="1084"/>
      <c r="DF7" s="1085"/>
      <c r="DG7" s="1083" t="s">
        <v>545</v>
      </c>
      <c r="DH7" s="1084"/>
      <c r="DI7" s="1084"/>
      <c r="DJ7" s="1084"/>
      <c r="DK7" s="1085"/>
      <c r="DL7" s="1083" t="s">
        <v>545</v>
      </c>
      <c r="DM7" s="1084"/>
      <c r="DN7" s="1084"/>
      <c r="DO7" s="1084"/>
      <c r="DP7" s="1085"/>
      <c r="DQ7" s="1083" t="s">
        <v>545</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376</v>
      </c>
      <c r="B23" s="924" t="s">
        <v>377</v>
      </c>
      <c r="C23" s="925"/>
      <c r="D23" s="925"/>
      <c r="E23" s="925"/>
      <c r="F23" s="925"/>
      <c r="G23" s="925"/>
      <c r="H23" s="925"/>
      <c r="I23" s="925"/>
      <c r="J23" s="925"/>
      <c r="K23" s="925"/>
      <c r="L23" s="925"/>
      <c r="M23" s="925"/>
      <c r="N23" s="925"/>
      <c r="O23" s="925"/>
      <c r="P23" s="935"/>
      <c r="Q23" s="1054">
        <v>22768</v>
      </c>
      <c r="R23" s="1048"/>
      <c r="S23" s="1048"/>
      <c r="T23" s="1048"/>
      <c r="U23" s="1048"/>
      <c r="V23" s="1048">
        <v>21755</v>
      </c>
      <c r="W23" s="1048"/>
      <c r="X23" s="1048"/>
      <c r="Y23" s="1048"/>
      <c r="Z23" s="1048"/>
      <c r="AA23" s="1048">
        <v>1014</v>
      </c>
      <c r="AB23" s="1048"/>
      <c r="AC23" s="1048"/>
      <c r="AD23" s="1048"/>
      <c r="AE23" s="1055"/>
      <c r="AF23" s="1056">
        <v>558</v>
      </c>
      <c r="AG23" s="1048"/>
      <c r="AH23" s="1048"/>
      <c r="AI23" s="1048"/>
      <c r="AJ23" s="1057"/>
      <c r="AK23" s="1058"/>
      <c r="AL23" s="1059"/>
      <c r="AM23" s="1059"/>
      <c r="AN23" s="1059"/>
      <c r="AO23" s="1059"/>
      <c r="AP23" s="1048">
        <v>16881</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388</v>
      </c>
      <c r="C28" s="1035"/>
      <c r="D28" s="1035"/>
      <c r="E28" s="1035"/>
      <c r="F28" s="1035"/>
      <c r="G28" s="1035"/>
      <c r="H28" s="1035"/>
      <c r="I28" s="1035"/>
      <c r="J28" s="1035"/>
      <c r="K28" s="1035"/>
      <c r="L28" s="1035"/>
      <c r="M28" s="1035"/>
      <c r="N28" s="1035"/>
      <c r="O28" s="1035"/>
      <c r="P28" s="1036"/>
      <c r="Q28" s="1037">
        <v>4812</v>
      </c>
      <c r="R28" s="1038"/>
      <c r="S28" s="1038"/>
      <c r="T28" s="1038"/>
      <c r="U28" s="1038"/>
      <c r="V28" s="1038">
        <v>4735</v>
      </c>
      <c r="W28" s="1038"/>
      <c r="X28" s="1038"/>
      <c r="Y28" s="1038"/>
      <c r="Z28" s="1038"/>
      <c r="AA28" s="1038">
        <v>77</v>
      </c>
      <c r="AB28" s="1038"/>
      <c r="AC28" s="1038"/>
      <c r="AD28" s="1038"/>
      <c r="AE28" s="1039"/>
      <c r="AF28" s="1040">
        <v>77</v>
      </c>
      <c r="AG28" s="1038"/>
      <c r="AH28" s="1038"/>
      <c r="AI28" s="1038"/>
      <c r="AJ28" s="1041"/>
      <c r="AK28" s="1029">
        <v>435</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389</v>
      </c>
      <c r="C29" s="1018"/>
      <c r="D29" s="1018"/>
      <c r="E29" s="1018"/>
      <c r="F29" s="1018"/>
      <c r="G29" s="1018"/>
      <c r="H29" s="1018"/>
      <c r="I29" s="1018"/>
      <c r="J29" s="1018"/>
      <c r="K29" s="1018"/>
      <c r="L29" s="1018"/>
      <c r="M29" s="1018"/>
      <c r="N29" s="1018"/>
      <c r="O29" s="1018"/>
      <c r="P29" s="1019"/>
      <c r="Q29" s="1025">
        <v>4314</v>
      </c>
      <c r="R29" s="1026"/>
      <c r="S29" s="1026"/>
      <c r="T29" s="1026"/>
      <c r="U29" s="1026"/>
      <c r="V29" s="1026">
        <v>4260</v>
      </c>
      <c r="W29" s="1026"/>
      <c r="X29" s="1026"/>
      <c r="Y29" s="1026"/>
      <c r="Z29" s="1026"/>
      <c r="AA29" s="1026">
        <v>54</v>
      </c>
      <c r="AB29" s="1026"/>
      <c r="AC29" s="1026"/>
      <c r="AD29" s="1026"/>
      <c r="AE29" s="1027"/>
      <c r="AF29" s="1022">
        <v>54</v>
      </c>
      <c r="AG29" s="1023"/>
      <c r="AH29" s="1023"/>
      <c r="AI29" s="1023"/>
      <c r="AJ29" s="1024"/>
      <c r="AK29" s="967">
        <v>742</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390</v>
      </c>
      <c r="C30" s="1018"/>
      <c r="D30" s="1018"/>
      <c r="E30" s="1018"/>
      <c r="F30" s="1018"/>
      <c r="G30" s="1018"/>
      <c r="H30" s="1018"/>
      <c r="I30" s="1018"/>
      <c r="J30" s="1018"/>
      <c r="K30" s="1018"/>
      <c r="L30" s="1018"/>
      <c r="M30" s="1018"/>
      <c r="N30" s="1018"/>
      <c r="O30" s="1018"/>
      <c r="P30" s="1019"/>
      <c r="Q30" s="1025">
        <v>521</v>
      </c>
      <c r="R30" s="1026"/>
      <c r="S30" s="1026"/>
      <c r="T30" s="1026"/>
      <c r="U30" s="1026"/>
      <c r="V30" s="1026">
        <v>518</v>
      </c>
      <c r="W30" s="1026"/>
      <c r="X30" s="1026"/>
      <c r="Y30" s="1026"/>
      <c r="Z30" s="1026"/>
      <c r="AA30" s="1026">
        <v>3</v>
      </c>
      <c r="AB30" s="1026"/>
      <c r="AC30" s="1026"/>
      <c r="AD30" s="1026"/>
      <c r="AE30" s="1027"/>
      <c r="AF30" s="1022">
        <v>3</v>
      </c>
      <c r="AG30" s="1023"/>
      <c r="AH30" s="1023"/>
      <c r="AI30" s="1023"/>
      <c r="AJ30" s="1024"/>
      <c r="AK30" s="967">
        <v>129</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391</v>
      </c>
      <c r="C31" s="1018"/>
      <c r="D31" s="1018"/>
      <c r="E31" s="1018"/>
      <c r="F31" s="1018"/>
      <c r="G31" s="1018"/>
      <c r="H31" s="1018"/>
      <c r="I31" s="1018"/>
      <c r="J31" s="1018"/>
      <c r="K31" s="1018"/>
      <c r="L31" s="1018"/>
      <c r="M31" s="1018"/>
      <c r="N31" s="1018"/>
      <c r="O31" s="1018"/>
      <c r="P31" s="1019"/>
      <c r="Q31" s="1025">
        <v>9</v>
      </c>
      <c r="R31" s="1026"/>
      <c r="S31" s="1026"/>
      <c r="T31" s="1026"/>
      <c r="U31" s="1026"/>
      <c r="V31" s="1026">
        <v>8</v>
      </c>
      <c r="W31" s="1026"/>
      <c r="X31" s="1026"/>
      <c r="Y31" s="1026"/>
      <c r="Z31" s="1026"/>
      <c r="AA31" s="1026">
        <v>1</v>
      </c>
      <c r="AB31" s="1026"/>
      <c r="AC31" s="1026"/>
      <c r="AD31" s="1026"/>
      <c r="AE31" s="1027"/>
      <c r="AF31" s="1022">
        <v>1</v>
      </c>
      <c r="AG31" s="1023"/>
      <c r="AH31" s="1023"/>
      <c r="AI31" s="1023"/>
      <c r="AJ31" s="1024"/>
      <c r="AK31" s="967">
        <v>0</v>
      </c>
      <c r="AL31" s="958"/>
      <c r="AM31" s="958"/>
      <c r="AN31" s="958"/>
      <c r="AO31" s="958"/>
      <c r="AP31" s="958" t="s">
        <v>545</v>
      </c>
      <c r="AQ31" s="958"/>
      <c r="AR31" s="958"/>
      <c r="AS31" s="958"/>
      <c r="AT31" s="958"/>
      <c r="AU31" s="958" t="s">
        <v>545</v>
      </c>
      <c r="AV31" s="958"/>
      <c r="AW31" s="958"/>
      <c r="AX31" s="958"/>
      <c r="AY31" s="958"/>
      <c r="AZ31" s="1028" t="s">
        <v>545</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392</v>
      </c>
      <c r="C32" s="1018"/>
      <c r="D32" s="1018"/>
      <c r="E32" s="1018"/>
      <c r="F32" s="1018"/>
      <c r="G32" s="1018"/>
      <c r="H32" s="1018"/>
      <c r="I32" s="1018"/>
      <c r="J32" s="1018"/>
      <c r="K32" s="1018"/>
      <c r="L32" s="1018"/>
      <c r="M32" s="1018"/>
      <c r="N32" s="1018"/>
      <c r="O32" s="1018"/>
      <c r="P32" s="1019"/>
      <c r="Q32" s="1025">
        <v>1026</v>
      </c>
      <c r="R32" s="1026"/>
      <c r="S32" s="1026"/>
      <c r="T32" s="1026"/>
      <c r="U32" s="1026"/>
      <c r="V32" s="1026">
        <v>830</v>
      </c>
      <c r="W32" s="1026"/>
      <c r="X32" s="1026"/>
      <c r="Y32" s="1026"/>
      <c r="Z32" s="1026"/>
      <c r="AA32" s="1026">
        <v>196</v>
      </c>
      <c r="AB32" s="1026"/>
      <c r="AC32" s="1026"/>
      <c r="AD32" s="1026"/>
      <c r="AE32" s="1027"/>
      <c r="AF32" s="1022">
        <v>1386</v>
      </c>
      <c r="AG32" s="1023"/>
      <c r="AH32" s="1023"/>
      <c r="AI32" s="1023"/>
      <c r="AJ32" s="1024"/>
      <c r="AK32" s="967">
        <v>36</v>
      </c>
      <c r="AL32" s="958"/>
      <c r="AM32" s="958"/>
      <c r="AN32" s="958"/>
      <c r="AO32" s="958"/>
      <c r="AP32" s="958">
        <v>1954</v>
      </c>
      <c r="AQ32" s="958"/>
      <c r="AR32" s="958"/>
      <c r="AS32" s="958"/>
      <c r="AT32" s="958"/>
      <c r="AU32" s="958">
        <v>358</v>
      </c>
      <c r="AV32" s="958"/>
      <c r="AW32" s="958"/>
      <c r="AX32" s="958"/>
      <c r="AY32" s="958"/>
      <c r="AZ32" s="1028" t="s">
        <v>545</v>
      </c>
      <c r="BA32" s="1028"/>
      <c r="BB32" s="1028"/>
      <c r="BC32" s="1028"/>
      <c r="BD32" s="1028"/>
      <c r="BE32" s="959" t="s">
        <v>393</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t="s">
        <v>394</v>
      </c>
      <c r="C33" s="1018"/>
      <c r="D33" s="1018"/>
      <c r="E33" s="1018"/>
      <c r="F33" s="1018"/>
      <c r="G33" s="1018"/>
      <c r="H33" s="1018"/>
      <c r="I33" s="1018"/>
      <c r="J33" s="1018"/>
      <c r="K33" s="1018"/>
      <c r="L33" s="1018"/>
      <c r="M33" s="1018"/>
      <c r="N33" s="1018"/>
      <c r="O33" s="1018"/>
      <c r="P33" s="1019"/>
      <c r="Q33" s="1025">
        <v>1113</v>
      </c>
      <c r="R33" s="1026"/>
      <c r="S33" s="1026"/>
      <c r="T33" s="1026"/>
      <c r="U33" s="1026"/>
      <c r="V33" s="1026">
        <v>1032</v>
      </c>
      <c r="W33" s="1026"/>
      <c r="X33" s="1026"/>
      <c r="Y33" s="1026"/>
      <c r="Z33" s="1026"/>
      <c r="AA33" s="1026">
        <v>81</v>
      </c>
      <c r="AB33" s="1026"/>
      <c r="AC33" s="1026"/>
      <c r="AD33" s="1026"/>
      <c r="AE33" s="1027"/>
      <c r="AF33" s="1022">
        <v>429</v>
      </c>
      <c r="AG33" s="1023"/>
      <c r="AH33" s="1023"/>
      <c r="AI33" s="1023"/>
      <c r="AJ33" s="1024"/>
      <c r="AK33" s="967">
        <v>245</v>
      </c>
      <c r="AL33" s="958"/>
      <c r="AM33" s="958"/>
      <c r="AN33" s="958"/>
      <c r="AO33" s="958"/>
      <c r="AP33" s="958">
        <v>4697</v>
      </c>
      <c r="AQ33" s="958"/>
      <c r="AR33" s="958"/>
      <c r="AS33" s="958"/>
      <c r="AT33" s="958"/>
      <c r="AU33" s="958">
        <v>3001</v>
      </c>
      <c r="AV33" s="958"/>
      <c r="AW33" s="958"/>
      <c r="AX33" s="958"/>
      <c r="AY33" s="958"/>
      <c r="AZ33" s="1028" t="s">
        <v>545</v>
      </c>
      <c r="BA33" s="1028"/>
      <c r="BB33" s="1028"/>
      <c r="BC33" s="1028"/>
      <c r="BD33" s="1028"/>
      <c r="BE33" s="959" t="s">
        <v>393</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1950</v>
      </c>
      <c r="AG63" s="946"/>
      <c r="AH63" s="946"/>
      <c r="AI63" s="946"/>
      <c r="AJ63" s="1009"/>
      <c r="AK63" s="1010"/>
      <c r="AL63" s="950"/>
      <c r="AM63" s="950"/>
      <c r="AN63" s="950"/>
      <c r="AO63" s="950"/>
      <c r="AP63" s="946">
        <v>6651</v>
      </c>
      <c r="AQ63" s="946"/>
      <c r="AR63" s="946"/>
      <c r="AS63" s="946"/>
      <c r="AT63" s="946"/>
      <c r="AU63" s="946">
        <v>3359</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546</v>
      </c>
      <c r="C68" s="973"/>
      <c r="D68" s="973"/>
      <c r="E68" s="973"/>
      <c r="F68" s="973"/>
      <c r="G68" s="973"/>
      <c r="H68" s="973"/>
      <c r="I68" s="973"/>
      <c r="J68" s="973"/>
      <c r="K68" s="973"/>
      <c r="L68" s="973"/>
      <c r="M68" s="973"/>
      <c r="N68" s="973"/>
      <c r="O68" s="973"/>
      <c r="P68" s="974"/>
      <c r="Q68" s="975">
        <v>7296</v>
      </c>
      <c r="R68" s="969"/>
      <c r="S68" s="969"/>
      <c r="T68" s="969"/>
      <c r="U68" s="969"/>
      <c r="V68" s="969">
        <v>7096</v>
      </c>
      <c r="W68" s="969"/>
      <c r="X68" s="969"/>
      <c r="Y68" s="969"/>
      <c r="Z68" s="969"/>
      <c r="AA68" s="969">
        <v>201</v>
      </c>
      <c r="AB68" s="969"/>
      <c r="AC68" s="969"/>
      <c r="AD68" s="969"/>
      <c r="AE68" s="969"/>
      <c r="AF68" s="969">
        <v>82</v>
      </c>
      <c r="AG68" s="969"/>
      <c r="AH68" s="969"/>
      <c r="AI68" s="969"/>
      <c r="AJ68" s="969"/>
      <c r="AK68" s="969" t="s">
        <v>545</v>
      </c>
      <c r="AL68" s="969"/>
      <c r="AM68" s="969"/>
      <c r="AN68" s="969"/>
      <c r="AO68" s="969"/>
      <c r="AP68" s="969">
        <v>2202</v>
      </c>
      <c r="AQ68" s="969"/>
      <c r="AR68" s="969"/>
      <c r="AS68" s="969"/>
      <c r="AT68" s="969"/>
      <c r="AU68" s="969">
        <v>109</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547</v>
      </c>
      <c r="C69" s="962"/>
      <c r="D69" s="962"/>
      <c r="E69" s="962"/>
      <c r="F69" s="962"/>
      <c r="G69" s="962"/>
      <c r="H69" s="962"/>
      <c r="I69" s="962"/>
      <c r="J69" s="962"/>
      <c r="K69" s="962"/>
      <c r="L69" s="962"/>
      <c r="M69" s="962"/>
      <c r="N69" s="962"/>
      <c r="O69" s="962"/>
      <c r="P69" s="963"/>
      <c r="Q69" s="964">
        <v>8960</v>
      </c>
      <c r="R69" s="958"/>
      <c r="S69" s="958"/>
      <c r="T69" s="958"/>
      <c r="U69" s="958"/>
      <c r="V69" s="958">
        <v>8014</v>
      </c>
      <c r="W69" s="958"/>
      <c r="X69" s="958"/>
      <c r="Y69" s="958"/>
      <c r="Z69" s="958"/>
      <c r="AA69" s="958">
        <v>946</v>
      </c>
      <c r="AB69" s="958"/>
      <c r="AC69" s="958"/>
      <c r="AD69" s="958"/>
      <c r="AE69" s="958"/>
      <c r="AF69" s="958">
        <v>946</v>
      </c>
      <c r="AG69" s="958"/>
      <c r="AH69" s="958"/>
      <c r="AI69" s="958"/>
      <c r="AJ69" s="958"/>
      <c r="AK69" s="958">
        <v>71</v>
      </c>
      <c r="AL69" s="958"/>
      <c r="AM69" s="958"/>
      <c r="AN69" s="958"/>
      <c r="AO69" s="958"/>
      <c r="AP69" s="958" t="s">
        <v>545</v>
      </c>
      <c r="AQ69" s="958"/>
      <c r="AR69" s="958"/>
      <c r="AS69" s="958"/>
      <c r="AT69" s="958"/>
      <c r="AU69" s="958" t="s">
        <v>545</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548</v>
      </c>
      <c r="C70" s="962"/>
      <c r="D70" s="962"/>
      <c r="E70" s="962"/>
      <c r="F70" s="962"/>
      <c r="G70" s="962"/>
      <c r="H70" s="962"/>
      <c r="I70" s="962"/>
      <c r="J70" s="962"/>
      <c r="K70" s="962"/>
      <c r="L70" s="962"/>
      <c r="M70" s="962"/>
      <c r="N70" s="962"/>
      <c r="O70" s="962"/>
      <c r="P70" s="963"/>
      <c r="Q70" s="964">
        <v>93</v>
      </c>
      <c r="R70" s="958"/>
      <c r="S70" s="958"/>
      <c r="T70" s="958"/>
      <c r="U70" s="958"/>
      <c r="V70" s="958">
        <v>83</v>
      </c>
      <c r="W70" s="958"/>
      <c r="X70" s="958"/>
      <c r="Y70" s="958"/>
      <c r="Z70" s="958"/>
      <c r="AA70" s="958">
        <v>10</v>
      </c>
      <c r="AB70" s="958"/>
      <c r="AC70" s="958"/>
      <c r="AD70" s="958"/>
      <c r="AE70" s="958"/>
      <c r="AF70" s="958">
        <v>10</v>
      </c>
      <c r="AG70" s="958"/>
      <c r="AH70" s="958"/>
      <c r="AI70" s="958"/>
      <c r="AJ70" s="958"/>
      <c r="AK70" s="958">
        <v>26</v>
      </c>
      <c r="AL70" s="958"/>
      <c r="AM70" s="958"/>
      <c r="AN70" s="958"/>
      <c r="AO70" s="958"/>
      <c r="AP70" s="958" t="s">
        <v>545</v>
      </c>
      <c r="AQ70" s="958"/>
      <c r="AR70" s="958"/>
      <c r="AS70" s="958"/>
      <c r="AT70" s="958"/>
      <c r="AU70" s="958" t="s">
        <v>545</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549</v>
      </c>
      <c r="C71" s="962"/>
      <c r="D71" s="962"/>
      <c r="E71" s="962"/>
      <c r="F71" s="962"/>
      <c r="G71" s="962"/>
      <c r="H71" s="962"/>
      <c r="I71" s="962"/>
      <c r="J71" s="962"/>
      <c r="K71" s="962"/>
      <c r="L71" s="962"/>
      <c r="M71" s="962"/>
      <c r="N71" s="962"/>
      <c r="O71" s="962"/>
      <c r="P71" s="963"/>
      <c r="Q71" s="964">
        <v>654</v>
      </c>
      <c r="R71" s="958"/>
      <c r="S71" s="958"/>
      <c r="T71" s="958"/>
      <c r="U71" s="958"/>
      <c r="V71" s="958">
        <v>636</v>
      </c>
      <c r="W71" s="958"/>
      <c r="X71" s="958"/>
      <c r="Y71" s="958"/>
      <c r="Z71" s="958"/>
      <c r="AA71" s="958">
        <v>19</v>
      </c>
      <c r="AB71" s="958"/>
      <c r="AC71" s="958"/>
      <c r="AD71" s="958"/>
      <c r="AE71" s="958"/>
      <c r="AF71" s="958">
        <v>9</v>
      </c>
      <c r="AG71" s="958"/>
      <c r="AH71" s="958"/>
      <c r="AI71" s="958"/>
      <c r="AJ71" s="958"/>
      <c r="AK71" s="958" t="s">
        <v>545</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550</v>
      </c>
      <c r="C72" s="962"/>
      <c r="D72" s="962"/>
      <c r="E72" s="962"/>
      <c r="F72" s="962"/>
      <c r="G72" s="962"/>
      <c r="H72" s="962"/>
      <c r="I72" s="962"/>
      <c r="J72" s="962"/>
      <c r="K72" s="962"/>
      <c r="L72" s="962"/>
      <c r="M72" s="962"/>
      <c r="N72" s="962"/>
      <c r="O72" s="962"/>
      <c r="P72" s="963"/>
      <c r="Q72" s="964">
        <v>204</v>
      </c>
      <c r="R72" s="958"/>
      <c r="S72" s="958"/>
      <c r="T72" s="958"/>
      <c r="U72" s="958"/>
      <c r="V72" s="958">
        <v>196</v>
      </c>
      <c r="W72" s="958"/>
      <c r="X72" s="958"/>
      <c r="Y72" s="958"/>
      <c r="Z72" s="958"/>
      <c r="AA72" s="958">
        <v>8</v>
      </c>
      <c r="AB72" s="958"/>
      <c r="AC72" s="958"/>
      <c r="AD72" s="958"/>
      <c r="AE72" s="958"/>
      <c r="AF72" s="958">
        <v>8</v>
      </c>
      <c r="AG72" s="958"/>
      <c r="AH72" s="958"/>
      <c r="AI72" s="958"/>
      <c r="AJ72" s="958"/>
      <c r="AK72" s="958" t="s">
        <v>545</v>
      </c>
      <c r="AL72" s="958"/>
      <c r="AM72" s="958"/>
      <c r="AN72" s="958"/>
      <c r="AO72" s="958"/>
      <c r="AP72" s="958" t="s">
        <v>545</v>
      </c>
      <c r="AQ72" s="958"/>
      <c r="AR72" s="958"/>
      <c r="AS72" s="958"/>
      <c r="AT72" s="958"/>
      <c r="AU72" s="958" t="s">
        <v>545</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551</v>
      </c>
      <c r="C73" s="962"/>
      <c r="D73" s="962"/>
      <c r="E73" s="962"/>
      <c r="F73" s="962"/>
      <c r="G73" s="962"/>
      <c r="H73" s="962"/>
      <c r="I73" s="962"/>
      <c r="J73" s="962"/>
      <c r="K73" s="962"/>
      <c r="L73" s="962"/>
      <c r="M73" s="962"/>
      <c r="N73" s="962"/>
      <c r="O73" s="962"/>
      <c r="P73" s="963"/>
      <c r="Q73" s="964">
        <v>167296</v>
      </c>
      <c r="R73" s="958"/>
      <c r="S73" s="958"/>
      <c r="T73" s="958"/>
      <c r="U73" s="958"/>
      <c r="V73" s="958">
        <v>163708</v>
      </c>
      <c r="W73" s="958"/>
      <c r="X73" s="958"/>
      <c r="Y73" s="958"/>
      <c r="Z73" s="958"/>
      <c r="AA73" s="958">
        <v>3589</v>
      </c>
      <c r="AB73" s="958"/>
      <c r="AC73" s="958"/>
      <c r="AD73" s="958"/>
      <c r="AE73" s="958"/>
      <c r="AF73" s="958">
        <v>3589</v>
      </c>
      <c r="AG73" s="958"/>
      <c r="AH73" s="958"/>
      <c r="AI73" s="958"/>
      <c r="AJ73" s="958"/>
      <c r="AK73" s="958" t="s">
        <v>545</v>
      </c>
      <c r="AL73" s="958"/>
      <c r="AM73" s="958"/>
      <c r="AN73" s="958"/>
      <c r="AO73" s="958"/>
      <c r="AP73" s="958" t="s">
        <v>545</v>
      </c>
      <c r="AQ73" s="958"/>
      <c r="AR73" s="958"/>
      <c r="AS73" s="958"/>
      <c r="AT73" s="958"/>
      <c r="AU73" s="958" t="s">
        <v>545</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552</v>
      </c>
      <c r="C74" s="962"/>
      <c r="D74" s="962"/>
      <c r="E74" s="962"/>
      <c r="F74" s="962"/>
      <c r="G74" s="962"/>
      <c r="H74" s="962"/>
      <c r="I74" s="962"/>
      <c r="J74" s="962"/>
      <c r="K74" s="962"/>
      <c r="L74" s="962"/>
      <c r="M74" s="962"/>
      <c r="N74" s="962"/>
      <c r="O74" s="962"/>
      <c r="P74" s="963"/>
      <c r="Q74" s="964">
        <v>1477</v>
      </c>
      <c r="R74" s="958"/>
      <c r="S74" s="958"/>
      <c r="T74" s="958"/>
      <c r="U74" s="958"/>
      <c r="V74" s="958">
        <v>1423</v>
      </c>
      <c r="W74" s="958"/>
      <c r="X74" s="958"/>
      <c r="Y74" s="958"/>
      <c r="Z74" s="958"/>
      <c r="AA74" s="958">
        <v>54</v>
      </c>
      <c r="AB74" s="958"/>
      <c r="AC74" s="958"/>
      <c r="AD74" s="958"/>
      <c r="AE74" s="958"/>
      <c r="AF74" s="958">
        <v>49</v>
      </c>
      <c r="AG74" s="958"/>
      <c r="AH74" s="958"/>
      <c r="AI74" s="958"/>
      <c r="AJ74" s="958"/>
      <c r="AK74" s="958" t="s">
        <v>545</v>
      </c>
      <c r="AL74" s="958"/>
      <c r="AM74" s="958"/>
      <c r="AN74" s="958"/>
      <c r="AO74" s="958"/>
      <c r="AP74" s="958">
        <v>21</v>
      </c>
      <c r="AQ74" s="958"/>
      <c r="AR74" s="958"/>
      <c r="AS74" s="958"/>
      <c r="AT74" s="958"/>
      <c r="AU74" s="958">
        <v>15</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553</v>
      </c>
      <c r="C75" s="962"/>
      <c r="D75" s="962"/>
      <c r="E75" s="962"/>
      <c r="F75" s="962"/>
      <c r="G75" s="962"/>
      <c r="H75" s="962"/>
      <c r="I75" s="962"/>
      <c r="J75" s="962"/>
      <c r="K75" s="962"/>
      <c r="L75" s="962"/>
      <c r="M75" s="962"/>
      <c r="N75" s="962"/>
      <c r="O75" s="962"/>
      <c r="P75" s="963"/>
      <c r="Q75" s="965">
        <v>172</v>
      </c>
      <c r="R75" s="966"/>
      <c r="S75" s="966"/>
      <c r="T75" s="966"/>
      <c r="U75" s="967"/>
      <c r="V75" s="968">
        <v>168</v>
      </c>
      <c r="W75" s="966"/>
      <c r="X75" s="966"/>
      <c r="Y75" s="966"/>
      <c r="Z75" s="967"/>
      <c r="AA75" s="968">
        <v>4</v>
      </c>
      <c r="AB75" s="966"/>
      <c r="AC75" s="966"/>
      <c r="AD75" s="966"/>
      <c r="AE75" s="967"/>
      <c r="AF75" s="968">
        <v>4</v>
      </c>
      <c r="AG75" s="966"/>
      <c r="AH75" s="966"/>
      <c r="AI75" s="966"/>
      <c r="AJ75" s="967"/>
      <c r="AK75" s="968" t="s">
        <v>545</v>
      </c>
      <c r="AL75" s="966"/>
      <c r="AM75" s="966"/>
      <c r="AN75" s="966"/>
      <c r="AO75" s="967"/>
      <c r="AP75" s="968">
        <v>25</v>
      </c>
      <c r="AQ75" s="966"/>
      <c r="AR75" s="966"/>
      <c r="AS75" s="966"/>
      <c r="AT75" s="967"/>
      <c r="AU75" s="968">
        <v>3</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4697</v>
      </c>
      <c r="AG88" s="946"/>
      <c r="AH88" s="946"/>
      <c r="AI88" s="946"/>
      <c r="AJ88" s="946"/>
      <c r="AK88" s="950"/>
      <c r="AL88" s="950"/>
      <c r="AM88" s="950"/>
      <c r="AN88" s="950"/>
      <c r="AO88" s="950"/>
      <c r="AP88" s="946">
        <v>2248</v>
      </c>
      <c r="AQ88" s="946"/>
      <c r="AR88" s="946"/>
      <c r="AS88" s="946"/>
      <c r="AT88" s="946"/>
      <c r="AU88" s="946">
        <v>127</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37</v>
      </c>
      <c r="CS102" s="940"/>
      <c r="CT102" s="940"/>
      <c r="CU102" s="940"/>
      <c r="CV102" s="941"/>
      <c r="CW102" s="939">
        <v>30</v>
      </c>
      <c r="CX102" s="940"/>
      <c r="CY102" s="940"/>
      <c r="CZ102" s="940"/>
      <c r="DA102" s="941"/>
      <c r="DB102" s="939">
        <v>0</v>
      </c>
      <c r="DC102" s="940"/>
      <c r="DD102" s="940"/>
      <c r="DE102" s="940"/>
      <c r="DF102" s="941"/>
      <c r="DG102" s="939">
        <v>0</v>
      </c>
      <c r="DH102" s="940"/>
      <c r="DI102" s="940"/>
      <c r="DJ102" s="940"/>
      <c r="DK102" s="941"/>
      <c r="DL102" s="939">
        <v>0</v>
      </c>
      <c r="DM102" s="940"/>
      <c r="DN102" s="940"/>
      <c r="DO102" s="940"/>
      <c r="DP102" s="941"/>
      <c r="DQ102" s="939">
        <v>0</v>
      </c>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1398659</v>
      </c>
      <c r="AB110" s="876"/>
      <c r="AC110" s="876"/>
      <c r="AD110" s="876"/>
      <c r="AE110" s="877"/>
      <c r="AF110" s="878">
        <v>1484451</v>
      </c>
      <c r="AG110" s="876"/>
      <c r="AH110" s="876"/>
      <c r="AI110" s="876"/>
      <c r="AJ110" s="877"/>
      <c r="AK110" s="878">
        <v>1465641</v>
      </c>
      <c r="AL110" s="876"/>
      <c r="AM110" s="876"/>
      <c r="AN110" s="876"/>
      <c r="AO110" s="877"/>
      <c r="AP110" s="879">
        <v>13.8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18317741</v>
      </c>
      <c r="BR110" s="829"/>
      <c r="BS110" s="829"/>
      <c r="BT110" s="829"/>
      <c r="BU110" s="829"/>
      <c r="BV110" s="829">
        <v>17596529</v>
      </c>
      <c r="BW110" s="829"/>
      <c r="BX110" s="829"/>
      <c r="BY110" s="829"/>
      <c r="BZ110" s="829"/>
      <c r="CA110" s="829">
        <v>16881068</v>
      </c>
      <c r="CB110" s="829"/>
      <c r="CC110" s="829"/>
      <c r="CD110" s="829"/>
      <c r="CE110" s="829"/>
      <c r="CF110" s="853">
        <v>158.80000000000001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3566198</v>
      </c>
      <c r="BR112" s="804"/>
      <c r="BS112" s="804"/>
      <c r="BT112" s="804"/>
      <c r="BU112" s="804"/>
      <c r="BV112" s="804">
        <v>3502153</v>
      </c>
      <c r="BW112" s="804"/>
      <c r="BX112" s="804"/>
      <c r="BY112" s="804"/>
      <c r="BZ112" s="804"/>
      <c r="CA112" s="804">
        <v>3358823</v>
      </c>
      <c r="CB112" s="804"/>
      <c r="CC112" s="804"/>
      <c r="CD112" s="804"/>
      <c r="CE112" s="804"/>
      <c r="CF112" s="862">
        <v>31.6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317200</v>
      </c>
      <c r="AB113" s="906"/>
      <c r="AC113" s="906"/>
      <c r="AD113" s="906"/>
      <c r="AE113" s="907"/>
      <c r="AF113" s="908">
        <v>318454</v>
      </c>
      <c r="AG113" s="906"/>
      <c r="AH113" s="906"/>
      <c r="AI113" s="906"/>
      <c r="AJ113" s="907"/>
      <c r="AK113" s="908">
        <v>278025</v>
      </c>
      <c r="AL113" s="906"/>
      <c r="AM113" s="906"/>
      <c r="AN113" s="906"/>
      <c r="AO113" s="907"/>
      <c r="AP113" s="909">
        <v>2.6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168444</v>
      </c>
      <c r="BR113" s="804"/>
      <c r="BS113" s="804"/>
      <c r="BT113" s="804"/>
      <c r="BU113" s="804"/>
      <c r="BV113" s="804">
        <v>162029</v>
      </c>
      <c r="BW113" s="804"/>
      <c r="BX113" s="804"/>
      <c r="BY113" s="804"/>
      <c r="BZ113" s="804"/>
      <c r="CA113" s="804">
        <v>126638</v>
      </c>
      <c r="CB113" s="804"/>
      <c r="CC113" s="804"/>
      <c r="CD113" s="804"/>
      <c r="CE113" s="804"/>
      <c r="CF113" s="862">
        <v>1.2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57508</v>
      </c>
      <c r="AB114" s="767"/>
      <c r="AC114" s="767"/>
      <c r="AD114" s="767"/>
      <c r="AE114" s="768"/>
      <c r="AF114" s="769">
        <v>42545</v>
      </c>
      <c r="AG114" s="767"/>
      <c r="AH114" s="767"/>
      <c r="AI114" s="767"/>
      <c r="AJ114" s="768"/>
      <c r="AK114" s="769">
        <v>42545</v>
      </c>
      <c r="AL114" s="767"/>
      <c r="AM114" s="767"/>
      <c r="AN114" s="767"/>
      <c r="AO114" s="768"/>
      <c r="AP114" s="811">
        <v>0.4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1009655</v>
      </c>
      <c r="BR114" s="804"/>
      <c r="BS114" s="804"/>
      <c r="BT114" s="804"/>
      <c r="BU114" s="804"/>
      <c r="BV114" s="804">
        <v>949588</v>
      </c>
      <c r="BW114" s="804"/>
      <c r="BX114" s="804"/>
      <c r="BY114" s="804"/>
      <c r="BZ114" s="804"/>
      <c r="CA114" s="804">
        <v>980207</v>
      </c>
      <c r="CB114" s="804"/>
      <c r="CC114" s="804"/>
      <c r="CD114" s="804"/>
      <c r="CE114" s="804"/>
      <c r="CF114" s="862">
        <v>9.1999999999999993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1773367</v>
      </c>
      <c r="AB117" s="890"/>
      <c r="AC117" s="890"/>
      <c r="AD117" s="890"/>
      <c r="AE117" s="891"/>
      <c r="AF117" s="892">
        <v>1845450</v>
      </c>
      <c r="AG117" s="890"/>
      <c r="AH117" s="890"/>
      <c r="AI117" s="890"/>
      <c r="AJ117" s="891"/>
      <c r="AK117" s="892">
        <v>1786211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441</v>
      </c>
      <c r="BP119" s="865"/>
      <c r="BQ119" s="866">
        <v>23062038</v>
      </c>
      <c r="BR119" s="832"/>
      <c r="BS119" s="832"/>
      <c r="BT119" s="832"/>
      <c r="BU119" s="832"/>
      <c r="BV119" s="832">
        <v>22210299</v>
      </c>
      <c r="BW119" s="832"/>
      <c r="BX119" s="832"/>
      <c r="BY119" s="832"/>
      <c r="BZ119" s="832"/>
      <c r="CA119" s="832">
        <v>21346736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5084518</v>
      </c>
      <c r="BR120" s="829"/>
      <c r="BS120" s="829"/>
      <c r="BT120" s="829"/>
      <c r="BU120" s="829"/>
      <c r="BV120" s="829">
        <v>5535730</v>
      </c>
      <c r="BW120" s="829"/>
      <c r="BX120" s="829"/>
      <c r="BY120" s="829"/>
      <c r="BZ120" s="829"/>
      <c r="CA120" s="829">
        <v>5783844</v>
      </c>
      <c r="CB120" s="829"/>
      <c r="CC120" s="829"/>
      <c r="CD120" s="829"/>
      <c r="CE120" s="829"/>
      <c r="CF120" s="853">
        <v>54.4</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3273804</v>
      </c>
      <c r="DH120" s="829"/>
      <c r="DI120" s="829"/>
      <c r="DJ120" s="829"/>
      <c r="DK120" s="829"/>
      <c r="DL120" s="829">
        <v>3174323</v>
      </c>
      <c r="DM120" s="829"/>
      <c r="DN120" s="829"/>
      <c r="DO120" s="829"/>
      <c r="DP120" s="829"/>
      <c r="DQ120" s="829">
        <v>3001211</v>
      </c>
      <c r="DR120" s="829"/>
      <c r="DS120" s="829"/>
      <c r="DT120" s="829"/>
      <c r="DU120" s="829"/>
      <c r="DV120" s="830">
        <v>28.2</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292394</v>
      </c>
      <c r="DH121" s="804"/>
      <c r="DI121" s="804"/>
      <c r="DJ121" s="804"/>
      <c r="DK121" s="804"/>
      <c r="DL121" s="804">
        <v>327830</v>
      </c>
      <c r="DM121" s="804"/>
      <c r="DN121" s="804"/>
      <c r="DO121" s="804"/>
      <c r="DP121" s="804"/>
      <c r="DQ121" s="804">
        <v>357612</v>
      </c>
      <c r="DR121" s="804"/>
      <c r="DS121" s="804"/>
      <c r="DT121" s="804"/>
      <c r="DU121" s="804"/>
      <c r="DV121" s="781">
        <v>3.4</v>
      </c>
      <c r="DW121" s="781"/>
      <c r="DX121" s="781"/>
      <c r="DY121" s="781"/>
      <c r="DZ121" s="782"/>
    </row>
    <row r="122" spans="1:130" s="224"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13712893</v>
      </c>
      <c r="BR122" s="832"/>
      <c r="BS122" s="832"/>
      <c r="BT122" s="832"/>
      <c r="BU122" s="832"/>
      <c r="BV122" s="832">
        <v>13114779</v>
      </c>
      <c r="BW122" s="832"/>
      <c r="BX122" s="832"/>
      <c r="BY122" s="832"/>
      <c r="BZ122" s="832"/>
      <c r="CA122" s="832">
        <v>12428355</v>
      </c>
      <c r="CB122" s="832"/>
      <c r="CC122" s="832"/>
      <c r="CD122" s="832"/>
      <c r="CE122" s="832"/>
      <c r="CF122" s="833">
        <v>116.9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449</v>
      </c>
      <c r="BP123" s="865"/>
      <c r="BQ123" s="819">
        <v>18797411</v>
      </c>
      <c r="BR123" s="820"/>
      <c r="BS123" s="820"/>
      <c r="BT123" s="820"/>
      <c r="BU123" s="820"/>
      <c r="BV123" s="820">
        <v>18650509</v>
      </c>
      <c r="BW123" s="820"/>
      <c r="BX123" s="820"/>
      <c r="BY123" s="820"/>
      <c r="BZ123" s="820"/>
      <c r="CA123" s="820">
        <v>18212199</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40.4</v>
      </c>
      <c r="BR124" s="818"/>
      <c r="BS124" s="818"/>
      <c r="BT124" s="818"/>
      <c r="BU124" s="818"/>
      <c r="BV124" s="818">
        <v>34.4</v>
      </c>
      <c r="BW124" s="818"/>
      <c r="BX124" s="818"/>
      <c r="BY124" s="818"/>
      <c r="BZ124" s="818"/>
      <c r="CA124" s="818">
        <v>29.4</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121</v>
      </c>
      <c r="AB128" s="788"/>
      <c r="AC128" s="788"/>
      <c r="AD128" s="788"/>
      <c r="AE128" s="789"/>
      <c r="AF128" s="790" t="s">
        <v>121</v>
      </c>
      <c r="AG128" s="788"/>
      <c r="AH128" s="788"/>
      <c r="AI128" s="788"/>
      <c r="AJ128" s="789"/>
      <c r="AK128" s="790" t="s">
        <v>121</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121</v>
      </c>
      <c r="BG128" s="774"/>
      <c r="BH128" s="774"/>
      <c r="BI128" s="774"/>
      <c r="BJ128" s="774"/>
      <c r="BK128" s="774"/>
      <c r="BL128" s="797"/>
      <c r="BM128" s="773">
        <v>13.08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11697509</v>
      </c>
      <c r="AB129" s="767"/>
      <c r="AC129" s="767"/>
      <c r="AD129" s="767"/>
      <c r="AE129" s="768"/>
      <c r="AF129" s="769">
        <v>11507546</v>
      </c>
      <c r="AG129" s="767"/>
      <c r="AH129" s="767"/>
      <c r="AI129" s="767"/>
      <c r="AJ129" s="768"/>
      <c r="AK129" s="769">
        <v>11771698</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121</v>
      </c>
      <c r="BG129" s="758"/>
      <c r="BH129" s="758"/>
      <c r="BI129" s="758"/>
      <c r="BJ129" s="758"/>
      <c r="BK129" s="758"/>
      <c r="BL129" s="759"/>
      <c r="BM129" s="757">
        <v>18.079999999999998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1145846</v>
      </c>
      <c r="AB130" s="767"/>
      <c r="AC130" s="767"/>
      <c r="AD130" s="767"/>
      <c r="AE130" s="768"/>
      <c r="AF130" s="769">
        <v>1168217</v>
      </c>
      <c r="AG130" s="767"/>
      <c r="AH130" s="767"/>
      <c r="AI130" s="767"/>
      <c r="AJ130" s="768"/>
      <c r="AK130" s="769">
        <v>1140873</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6.1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10551663</v>
      </c>
      <c r="AB131" s="751"/>
      <c r="AC131" s="751"/>
      <c r="AD131" s="751"/>
      <c r="AE131" s="752"/>
      <c r="AF131" s="753">
        <v>10339329</v>
      </c>
      <c r="AG131" s="751"/>
      <c r="AH131" s="751"/>
      <c r="AI131" s="751"/>
      <c r="AJ131" s="752"/>
      <c r="AK131" s="753">
        <v>10630825</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v>29.4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5.9471289030000003</v>
      </c>
      <c r="AB132" s="732"/>
      <c r="AC132" s="732"/>
      <c r="AD132" s="732"/>
      <c r="AE132" s="733"/>
      <c r="AF132" s="734">
        <v>6.5500672240000002</v>
      </c>
      <c r="AG132" s="732"/>
      <c r="AH132" s="732"/>
      <c r="AI132" s="732"/>
      <c r="AJ132" s="733"/>
      <c r="AK132" s="734">
        <v>6.0704413820000003</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6.1</v>
      </c>
      <c r="AB133" s="711"/>
      <c r="AC133" s="711"/>
      <c r="AD133" s="711"/>
      <c r="AE133" s="712"/>
      <c r="AF133" s="710">
        <v>6.2</v>
      </c>
      <c r="AG133" s="711"/>
      <c r="AH133" s="711"/>
      <c r="AI133" s="711"/>
      <c r="AJ133" s="712"/>
      <c r="AK133" s="710">
        <v>6.1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lTQmSgVjgUxjSO5qRm1pW2qM40FlpP3WpUuB3WwjI154p1S4f+8wPznZ8VZVdarcMi2FRe/xPON1yd8ERKLtw==" saltValue="yeMsxqrIy3dnmRZGJTZ0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jeHGtOs5mK/EOBpl1RtKwsvwxl1BzFlq3x62MTWeSu0/ounXdUb8WF01sIT3nrbqInx2EDi6X/AZwj3OLZvw==" saltValue="zqU0tTMKruUKFqqKePGb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SpMnv/Y5EKvw7Bsb74Fwo07bsVSacWd2rea1pI6NryCGiCtPcfRXoU7zL1VlAWY7Px/iscAoXonlaLv+ZVOeA==" saltValue="R6TwkX9aqnUybjyvamjd5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05" t="s">
        <v>478</v>
      </c>
      <c r="AP7" s="265"/>
      <c r="AQ7" s="266" t="s">
        <v>479</v>
      </c>
      <c r="AR7" s="267"/>
    </row>
    <row r="8" spans="1:46" ht="13.2" x14ac:dyDescent="0.2">
      <c r="A8" s="259"/>
      <c r="AK8" s="268"/>
      <c r="AL8" s="269"/>
      <c r="AM8" s="269"/>
      <c r="AN8" s="270"/>
      <c r="AO8" s="1106"/>
      <c r="AP8" s="271" t="s">
        <v>480</v>
      </c>
      <c r="AQ8" s="272" t="s">
        <v>481</v>
      </c>
      <c r="AR8" s="273" t="s">
        <v>482</v>
      </c>
    </row>
    <row r="9" spans="1:46" ht="13.2" x14ac:dyDescent="0.2">
      <c r="A9" s="259"/>
      <c r="AK9" s="1117" t="s">
        <v>483</v>
      </c>
      <c r="AL9" s="1118"/>
      <c r="AM9" s="1118"/>
      <c r="AN9" s="1119"/>
      <c r="AO9" s="274">
        <v>2580412</v>
      </c>
      <c r="AP9" s="274">
        <v>46974</v>
      </c>
      <c r="AQ9" s="275">
        <v>66486</v>
      </c>
      <c r="AR9" s="276">
        <v>-29.3</v>
      </c>
    </row>
    <row r="10" spans="1:46" ht="13.5" customHeight="1" x14ac:dyDescent="0.2">
      <c r="A10" s="259"/>
      <c r="AK10" s="1117" t="s">
        <v>484</v>
      </c>
      <c r="AL10" s="1118"/>
      <c r="AM10" s="1118"/>
      <c r="AN10" s="1119"/>
      <c r="AO10" s="277">
        <v>489066</v>
      </c>
      <c r="AP10" s="277">
        <v>8903</v>
      </c>
      <c r="AQ10" s="278">
        <v>6147</v>
      </c>
      <c r="AR10" s="279">
        <v>44.8</v>
      </c>
    </row>
    <row r="11" spans="1:46" ht="13.5" customHeight="1" x14ac:dyDescent="0.2">
      <c r="A11" s="259"/>
      <c r="AK11" s="1117" t="s">
        <v>485</v>
      </c>
      <c r="AL11" s="1118"/>
      <c r="AM11" s="1118"/>
      <c r="AN11" s="1119"/>
      <c r="AO11" s="277" t="s">
        <v>486</v>
      </c>
      <c r="AP11" s="277" t="s">
        <v>486</v>
      </c>
      <c r="AQ11" s="278">
        <v>1219</v>
      </c>
      <c r="AR11" s="279" t="s">
        <v>486</v>
      </c>
    </row>
    <row r="12" spans="1:46" ht="13.5" customHeight="1" x14ac:dyDescent="0.2">
      <c r="A12" s="259"/>
      <c r="AK12" s="1117" t="s">
        <v>487</v>
      </c>
      <c r="AL12" s="1118"/>
      <c r="AM12" s="1118"/>
      <c r="AN12" s="1119"/>
      <c r="AO12" s="277" t="s">
        <v>486</v>
      </c>
      <c r="AP12" s="277" t="s">
        <v>486</v>
      </c>
      <c r="AQ12" s="278">
        <v>9</v>
      </c>
      <c r="AR12" s="279" t="s">
        <v>486</v>
      </c>
    </row>
    <row r="13" spans="1:46" ht="13.5" customHeight="1" x14ac:dyDescent="0.2">
      <c r="A13" s="259"/>
      <c r="AK13" s="1117" t="s">
        <v>488</v>
      </c>
      <c r="AL13" s="1118"/>
      <c r="AM13" s="1118"/>
      <c r="AN13" s="1119"/>
      <c r="AO13" s="277">
        <v>146585</v>
      </c>
      <c r="AP13" s="277">
        <v>2668</v>
      </c>
      <c r="AQ13" s="278">
        <v>2955</v>
      </c>
      <c r="AR13" s="279">
        <v>-9.6999999999999993</v>
      </c>
    </row>
    <row r="14" spans="1:46" ht="13.5" customHeight="1" x14ac:dyDescent="0.2">
      <c r="A14" s="259"/>
      <c r="AK14" s="1117" t="s">
        <v>489</v>
      </c>
      <c r="AL14" s="1118"/>
      <c r="AM14" s="1118"/>
      <c r="AN14" s="1119"/>
      <c r="AO14" s="277">
        <v>78170</v>
      </c>
      <c r="AP14" s="277">
        <v>1423</v>
      </c>
      <c r="AQ14" s="278">
        <v>1434</v>
      </c>
      <c r="AR14" s="279">
        <v>-0.8</v>
      </c>
    </row>
    <row r="15" spans="1:46" ht="13.5" customHeight="1" x14ac:dyDescent="0.2">
      <c r="A15" s="259"/>
      <c r="AK15" s="1120" t="s">
        <v>490</v>
      </c>
      <c r="AL15" s="1121"/>
      <c r="AM15" s="1121"/>
      <c r="AN15" s="1122"/>
      <c r="AO15" s="277">
        <v>-148667</v>
      </c>
      <c r="AP15" s="277">
        <v>-2706</v>
      </c>
      <c r="AQ15" s="278">
        <v>-3102</v>
      </c>
      <c r="AR15" s="279">
        <v>-12.8</v>
      </c>
    </row>
    <row r="16" spans="1:46" ht="13.2" x14ac:dyDescent="0.2">
      <c r="A16" s="259"/>
      <c r="AK16" s="1120" t="s">
        <v>177</v>
      </c>
      <c r="AL16" s="1121"/>
      <c r="AM16" s="1121"/>
      <c r="AN16" s="1122"/>
      <c r="AO16" s="277">
        <v>3145566</v>
      </c>
      <c r="AP16" s="277">
        <v>57262</v>
      </c>
      <c r="AQ16" s="278">
        <v>75147</v>
      </c>
      <c r="AR16" s="279">
        <v>-23.8</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23" t="s">
        <v>495</v>
      </c>
      <c r="AL21" s="1124"/>
      <c r="AM21" s="1124"/>
      <c r="AN21" s="1125"/>
      <c r="AO21" s="289">
        <v>5.32</v>
      </c>
      <c r="AP21" s="290">
        <v>6.62</v>
      </c>
      <c r="AQ21" s="291">
        <v>-1.3</v>
      </c>
      <c r="AS21" s="292"/>
      <c r="AT21" s="288"/>
    </row>
    <row r="22" spans="1:46" s="260" customFormat="1" ht="13.2" x14ac:dyDescent="0.2">
      <c r="A22" s="288"/>
      <c r="AK22" s="1123" t="s">
        <v>496</v>
      </c>
      <c r="AL22" s="1124"/>
      <c r="AM22" s="1124"/>
      <c r="AN22" s="1125"/>
      <c r="AO22" s="293">
        <v>95.8</v>
      </c>
      <c r="AP22" s="294">
        <v>98.3</v>
      </c>
      <c r="AQ22" s="295">
        <v>-2.5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05" t="s">
        <v>478</v>
      </c>
      <c r="AP30" s="265"/>
      <c r="AQ30" s="266" t="s">
        <v>479</v>
      </c>
      <c r="AR30" s="267"/>
    </row>
    <row r="31" spans="1:46" ht="13.2" x14ac:dyDescent="0.2">
      <c r="A31" s="259"/>
      <c r="AK31" s="268"/>
      <c r="AL31" s="269"/>
      <c r="AM31" s="269"/>
      <c r="AN31" s="270"/>
      <c r="AO31" s="1106"/>
      <c r="AP31" s="271" t="s">
        <v>480</v>
      </c>
      <c r="AQ31" s="272" t="s">
        <v>481</v>
      </c>
      <c r="AR31" s="273" t="s">
        <v>482</v>
      </c>
    </row>
    <row r="32" spans="1:46" ht="27" customHeight="1" x14ac:dyDescent="0.2">
      <c r="A32" s="259"/>
      <c r="AK32" s="1107" t="s">
        <v>500</v>
      </c>
      <c r="AL32" s="1108"/>
      <c r="AM32" s="1108"/>
      <c r="AN32" s="1109"/>
      <c r="AO32" s="303">
        <v>1465641</v>
      </c>
      <c r="AP32" s="303">
        <v>26681</v>
      </c>
      <c r="AQ32" s="304">
        <v>34847</v>
      </c>
      <c r="AR32" s="305">
        <v>-23.4</v>
      </c>
    </row>
    <row r="33" spans="1:46" ht="13.5" customHeight="1" x14ac:dyDescent="0.2">
      <c r="A33" s="259"/>
      <c r="AK33" s="1107" t="s">
        <v>501</v>
      </c>
      <c r="AL33" s="1108"/>
      <c r="AM33" s="1108"/>
      <c r="AN33" s="1109"/>
      <c r="AO33" s="303" t="s">
        <v>486</v>
      </c>
      <c r="AP33" s="303" t="s">
        <v>486</v>
      </c>
      <c r="AQ33" s="304" t="s">
        <v>486</v>
      </c>
      <c r="AR33" s="305" t="s">
        <v>486</v>
      </c>
    </row>
    <row r="34" spans="1:46" ht="27" customHeight="1" x14ac:dyDescent="0.2">
      <c r="A34" s="259"/>
      <c r="AK34" s="1107" t="s">
        <v>502</v>
      </c>
      <c r="AL34" s="1108"/>
      <c r="AM34" s="1108"/>
      <c r="AN34" s="1109"/>
      <c r="AO34" s="303" t="s">
        <v>486</v>
      </c>
      <c r="AP34" s="303" t="s">
        <v>486</v>
      </c>
      <c r="AQ34" s="304">
        <v>5</v>
      </c>
      <c r="AR34" s="305" t="s">
        <v>486</v>
      </c>
    </row>
    <row r="35" spans="1:46" ht="27" customHeight="1" x14ac:dyDescent="0.2">
      <c r="A35" s="259"/>
      <c r="AK35" s="1107" t="s">
        <v>503</v>
      </c>
      <c r="AL35" s="1108"/>
      <c r="AM35" s="1108"/>
      <c r="AN35" s="1109"/>
      <c r="AO35" s="303">
        <v>278025</v>
      </c>
      <c r="AP35" s="303">
        <v>5061</v>
      </c>
      <c r="AQ35" s="304">
        <v>8260</v>
      </c>
      <c r="AR35" s="305">
        <v>-38.700000000000003</v>
      </c>
    </row>
    <row r="36" spans="1:46" ht="27" customHeight="1" x14ac:dyDescent="0.2">
      <c r="A36" s="259"/>
      <c r="AK36" s="1107" t="s">
        <v>504</v>
      </c>
      <c r="AL36" s="1108"/>
      <c r="AM36" s="1108"/>
      <c r="AN36" s="1109"/>
      <c r="AO36" s="303">
        <v>42545</v>
      </c>
      <c r="AP36" s="303">
        <v>774</v>
      </c>
      <c r="AQ36" s="304">
        <v>1689</v>
      </c>
      <c r="AR36" s="305">
        <v>-54.2</v>
      </c>
    </row>
    <row r="37" spans="1:46" ht="13.5" customHeight="1" x14ac:dyDescent="0.2">
      <c r="A37" s="259"/>
      <c r="AK37" s="1107" t="s">
        <v>505</v>
      </c>
      <c r="AL37" s="1108"/>
      <c r="AM37" s="1108"/>
      <c r="AN37" s="1109"/>
      <c r="AO37" s="303" t="s">
        <v>486</v>
      </c>
      <c r="AP37" s="303" t="s">
        <v>486</v>
      </c>
      <c r="AQ37" s="304">
        <v>748</v>
      </c>
      <c r="AR37" s="305" t="s">
        <v>486</v>
      </c>
    </row>
    <row r="38" spans="1:46" ht="27" customHeight="1" x14ac:dyDescent="0.2">
      <c r="A38" s="259"/>
      <c r="AK38" s="1110" t="s">
        <v>506</v>
      </c>
      <c r="AL38" s="1111"/>
      <c r="AM38" s="1111"/>
      <c r="AN38" s="1112"/>
      <c r="AO38" s="306" t="s">
        <v>486</v>
      </c>
      <c r="AP38" s="306" t="s">
        <v>486</v>
      </c>
      <c r="AQ38" s="307">
        <v>1</v>
      </c>
      <c r="AR38" s="295" t="s">
        <v>486</v>
      </c>
      <c r="AS38" s="302"/>
    </row>
    <row r="39" spans="1:46" ht="13.2" x14ac:dyDescent="0.2">
      <c r="A39" s="259"/>
      <c r="AK39" s="1110" t="s">
        <v>507</v>
      </c>
      <c r="AL39" s="1111"/>
      <c r="AM39" s="1111"/>
      <c r="AN39" s="1112"/>
      <c r="AO39" s="303" t="s">
        <v>486</v>
      </c>
      <c r="AP39" s="303" t="s">
        <v>486</v>
      </c>
      <c r="AQ39" s="304">
        <v>-5762</v>
      </c>
      <c r="AR39" s="305" t="s">
        <v>486</v>
      </c>
      <c r="AS39" s="302"/>
    </row>
    <row r="40" spans="1:46" ht="27" customHeight="1" x14ac:dyDescent="0.2">
      <c r="A40" s="259"/>
      <c r="AK40" s="1107" t="s">
        <v>508</v>
      </c>
      <c r="AL40" s="1108"/>
      <c r="AM40" s="1108"/>
      <c r="AN40" s="1109"/>
      <c r="AO40" s="303">
        <v>-1140873</v>
      </c>
      <c r="AP40" s="303">
        <v>-20768</v>
      </c>
      <c r="AQ40" s="304">
        <v>-27609</v>
      </c>
      <c r="AR40" s="305">
        <v>-24.8</v>
      </c>
      <c r="AS40" s="302"/>
    </row>
    <row r="41" spans="1:46" ht="13.2" x14ac:dyDescent="0.2">
      <c r="A41" s="259"/>
      <c r="AK41" s="1113" t="s">
        <v>287</v>
      </c>
      <c r="AL41" s="1114"/>
      <c r="AM41" s="1114"/>
      <c r="AN41" s="1115"/>
      <c r="AO41" s="303">
        <v>645338</v>
      </c>
      <c r="AP41" s="303">
        <v>11748</v>
      </c>
      <c r="AQ41" s="304">
        <v>12179</v>
      </c>
      <c r="AR41" s="305">
        <v>-3.5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00" t="s">
        <v>478</v>
      </c>
      <c r="AN49" s="1102" t="s">
        <v>511</v>
      </c>
      <c r="AO49" s="1103"/>
      <c r="AP49" s="1103"/>
      <c r="AQ49" s="1103"/>
      <c r="AR49" s="1104"/>
    </row>
    <row r="50" spans="1:44" ht="13.2" x14ac:dyDescent="0.2">
      <c r="A50" s="259"/>
      <c r="AK50" s="317"/>
      <c r="AL50" s="318"/>
      <c r="AM50" s="1101"/>
      <c r="AN50" s="319" t="s">
        <v>512</v>
      </c>
      <c r="AO50" s="320" t="s">
        <v>513</v>
      </c>
      <c r="AP50" s="321" t="s">
        <v>514</v>
      </c>
      <c r="AQ50" s="322" t="s">
        <v>515</v>
      </c>
      <c r="AR50" s="323" t="s">
        <v>516</v>
      </c>
    </row>
    <row r="51" spans="1:44" ht="13.2" x14ac:dyDescent="0.2">
      <c r="A51" s="259"/>
      <c r="AK51" s="315" t="s">
        <v>517</v>
      </c>
      <c r="AL51" s="316"/>
      <c r="AM51" s="324">
        <v>2410746</v>
      </c>
      <c r="AN51" s="325">
        <v>43478</v>
      </c>
      <c r="AO51" s="326">
        <v>-41.5</v>
      </c>
      <c r="AP51" s="327">
        <v>45588</v>
      </c>
      <c r="AQ51" s="328">
        <v>8.6999999999999993</v>
      </c>
      <c r="AR51" s="329">
        <v>-50.2</v>
      </c>
    </row>
    <row r="52" spans="1:44" ht="13.2" x14ac:dyDescent="0.2">
      <c r="A52" s="259"/>
      <c r="AK52" s="330"/>
      <c r="AL52" s="331" t="s">
        <v>518</v>
      </c>
      <c r="AM52" s="332">
        <v>620087</v>
      </c>
      <c r="AN52" s="333">
        <v>11183</v>
      </c>
      <c r="AO52" s="334">
        <v>-44</v>
      </c>
      <c r="AP52" s="335">
        <v>24150</v>
      </c>
      <c r="AQ52" s="336">
        <v>3.4</v>
      </c>
      <c r="AR52" s="337">
        <v>-47.4</v>
      </c>
    </row>
    <row r="53" spans="1:44" ht="13.2" x14ac:dyDescent="0.2">
      <c r="A53" s="259"/>
      <c r="AK53" s="315" t="s">
        <v>519</v>
      </c>
      <c r="AL53" s="316"/>
      <c r="AM53" s="324">
        <v>1472281</v>
      </c>
      <c r="AN53" s="325">
        <v>26477</v>
      </c>
      <c r="AO53" s="326">
        <v>-39.1</v>
      </c>
      <c r="AP53" s="327">
        <v>45483</v>
      </c>
      <c r="AQ53" s="328">
        <v>-0.2</v>
      </c>
      <c r="AR53" s="329">
        <v>-38.9</v>
      </c>
    </row>
    <row r="54" spans="1:44" ht="13.2" x14ac:dyDescent="0.2">
      <c r="A54" s="259"/>
      <c r="AK54" s="330"/>
      <c r="AL54" s="331" t="s">
        <v>518</v>
      </c>
      <c r="AM54" s="332">
        <v>306812</v>
      </c>
      <c r="AN54" s="333">
        <v>5518</v>
      </c>
      <c r="AO54" s="334">
        <v>-50.7</v>
      </c>
      <c r="AP54" s="335">
        <v>24241</v>
      </c>
      <c r="AQ54" s="336">
        <v>0.4</v>
      </c>
      <c r="AR54" s="337">
        <v>-51.1</v>
      </c>
    </row>
    <row r="55" spans="1:44" ht="13.2" x14ac:dyDescent="0.2">
      <c r="A55" s="259"/>
      <c r="AK55" s="315" t="s">
        <v>520</v>
      </c>
      <c r="AL55" s="316"/>
      <c r="AM55" s="324">
        <v>1359326</v>
      </c>
      <c r="AN55" s="325">
        <v>24430</v>
      </c>
      <c r="AO55" s="326">
        <v>-7.7</v>
      </c>
      <c r="AP55" s="327">
        <v>45945</v>
      </c>
      <c r="AQ55" s="328">
        <v>1</v>
      </c>
      <c r="AR55" s="329">
        <v>-8.6999999999999993</v>
      </c>
    </row>
    <row r="56" spans="1:44" ht="13.2" x14ac:dyDescent="0.2">
      <c r="A56" s="259"/>
      <c r="AK56" s="330"/>
      <c r="AL56" s="331" t="s">
        <v>518</v>
      </c>
      <c r="AM56" s="332">
        <v>438777</v>
      </c>
      <c r="AN56" s="333">
        <v>7886</v>
      </c>
      <c r="AO56" s="334">
        <v>42.9</v>
      </c>
      <c r="AP56" s="335">
        <v>25180</v>
      </c>
      <c r="AQ56" s="336">
        <v>3.9</v>
      </c>
      <c r="AR56" s="337">
        <v>39</v>
      </c>
    </row>
    <row r="57" spans="1:44" ht="13.2" x14ac:dyDescent="0.2">
      <c r="A57" s="259"/>
      <c r="AK57" s="315" t="s">
        <v>521</v>
      </c>
      <c r="AL57" s="316"/>
      <c r="AM57" s="324">
        <v>1603933</v>
      </c>
      <c r="AN57" s="325">
        <v>29018</v>
      </c>
      <c r="AO57" s="326">
        <v>18.8</v>
      </c>
      <c r="AP57" s="327">
        <v>44475</v>
      </c>
      <c r="AQ57" s="328">
        <v>-3.2</v>
      </c>
      <c r="AR57" s="329">
        <v>22</v>
      </c>
    </row>
    <row r="58" spans="1:44" ht="13.2" x14ac:dyDescent="0.2">
      <c r="A58" s="259"/>
      <c r="AK58" s="330"/>
      <c r="AL58" s="331" t="s">
        <v>518</v>
      </c>
      <c r="AM58" s="332">
        <v>544903</v>
      </c>
      <c r="AN58" s="333">
        <v>9858</v>
      </c>
      <c r="AO58" s="334">
        <v>25</v>
      </c>
      <c r="AP58" s="335">
        <v>24780</v>
      </c>
      <c r="AQ58" s="336">
        <v>-1.6</v>
      </c>
      <c r="AR58" s="337">
        <v>26.6</v>
      </c>
    </row>
    <row r="59" spans="1:44" ht="13.2" x14ac:dyDescent="0.2">
      <c r="A59" s="259"/>
      <c r="AK59" s="315" t="s">
        <v>522</v>
      </c>
      <c r="AL59" s="316"/>
      <c r="AM59" s="324">
        <v>1520438</v>
      </c>
      <c r="AN59" s="325">
        <v>27678</v>
      </c>
      <c r="AO59" s="326">
        <v>-4.5999999999999996</v>
      </c>
      <c r="AP59" s="327">
        <v>45982</v>
      </c>
      <c r="AQ59" s="328">
        <v>3.4</v>
      </c>
      <c r="AR59" s="329">
        <v>-8</v>
      </c>
    </row>
    <row r="60" spans="1:44" ht="13.2" x14ac:dyDescent="0.2">
      <c r="A60" s="259"/>
      <c r="AK60" s="330"/>
      <c r="AL60" s="331" t="s">
        <v>518</v>
      </c>
      <c r="AM60" s="332">
        <v>604412</v>
      </c>
      <c r="AN60" s="333">
        <v>11003</v>
      </c>
      <c r="AO60" s="334">
        <v>11.6</v>
      </c>
      <c r="AP60" s="335">
        <v>25583</v>
      </c>
      <c r="AQ60" s="336">
        <v>3.2</v>
      </c>
      <c r="AR60" s="337">
        <v>8.4</v>
      </c>
    </row>
    <row r="61" spans="1:44" ht="13.2" x14ac:dyDescent="0.2">
      <c r="A61" s="259"/>
      <c r="AK61" s="315" t="s">
        <v>523</v>
      </c>
      <c r="AL61" s="338"/>
      <c r="AM61" s="324">
        <v>1673345</v>
      </c>
      <c r="AN61" s="325">
        <v>30216</v>
      </c>
      <c r="AO61" s="326">
        <v>-14.8</v>
      </c>
      <c r="AP61" s="327">
        <v>45495</v>
      </c>
      <c r="AQ61" s="339">
        <v>1.9</v>
      </c>
      <c r="AR61" s="329">
        <v>-16.7</v>
      </c>
    </row>
    <row r="62" spans="1:44" ht="13.2" x14ac:dyDescent="0.2">
      <c r="A62" s="259"/>
      <c r="AK62" s="330"/>
      <c r="AL62" s="331" t="s">
        <v>518</v>
      </c>
      <c r="AM62" s="332">
        <v>502998</v>
      </c>
      <c r="AN62" s="333">
        <v>9090</v>
      </c>
      <c r="AO62" s="334">
        <v>-3</v>
      </c>
      <c r="AP62" s="335">
        <v>24787</v>
      </c>
      <c r="AQ62" s="336">
        <v>1.9</v>
      </c>
      <c r="AR62" s="337">
        <v>-4.9000000000000004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rgV7DGbo4u2/mcLmaxm3IO9j2Wp3+2MMrxgO04Ju2AtmVRlOIemtPGWNuWnaVIqOQw1YSDrX728Db7IG+syiPA==" saltValue="6wYz/AQSnVL0PKAg9/FP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wl7y4+URaKo8h8G7aRGclMp5b8VMLbibt2xVb+f5P9NZjX8AiBXFnH3ePA8cmohjpi2FpIaO4qnViKQRyClnqA==" saltValue="18VJ+kUHOi12P+ccWDCG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lsgDnd7x6ThePTMZA60bqi4qa0XOCqRNT4zwc6vfLNo5+gT7fg3/UVvBD8qV9qL9zKPwmNWHGqoamYNv2Xm20A==" saltValue="4yXWQyVgKvWfjkxWnFs1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13.92</v>
      </c>
      <c r="G47" s="12">
        <v>15.69</v>
      </c>
      <c r="H47" s="12">
        <v>19.100000000000001</v>
      </c>
      <c r="I47" s="12">
        <v>18.940000000000001</v>
      </c>
      <c r="J47" s="13">
        <v>21.06</v>
      </c>
    </row>
    <row r="48" spans="2:10" ht="57.75" customHeight="1" x14ac:dyDescent="0.2">
      <c r="B48" s="14"/>
      <c r="C48" s="1128" t="s">
        <v>4</v>
      </c>
      <c r="D48" s="1128"/>
      <c r="E48" s="1129"/>
      <c r="F48" s="15">
        <v>4.05</v>
      </c>
      <c r="G48" s="16">
        <v>4.8600000000000003</v>
      </c>
      <c r="H48" s="16">
        <v>6.46</v>
      </c>
      <c r="I48" s="16">
        <v>5.64</v>
      </c>
      <c r="J48" s="17">
        <v>4.74</v>
      </c>
    </row>
    <row r="49" spans="2:10" ht="57.75" customHeight="1" thickBot="1" x14ac:dyDescent="0.25">
      <c r="B49" s="18"/>
      <c r="C49" s="1130" t="s">
        <v>5</v>
      </c>
      <c r="D49" s="1130"/>
      <c r="E49" s="1131"/>
      <c r="F49" s="19">
        <v>1.79</v>
      </c>
      <c r="G49" s="20">
        <v>3.07</v>
      </c>
      <c r="H49" s="20">
        <v>6.28</v>
      </c>
      <c r="I49" s="20" t="s">
        <v>530</v>
      </c>
      <c r="J49" s="21">
        <v>1.78</v>
      </c>
    </row>
    <row r="50" spans="2:10" ht="13.2" x14ac:dyDescent="0.2"/>
  </sheetData>
  <sheetProtection algorithmName="SHA-512" hashValue="OnJq2oVqWqe8+sUat1LtfmrpWYURRKOv9ntW3lArzFw1pxf1sG9IqRL/YmnLS0UnBT/JzLynptJ6aN3rYjydsA==" saltValue="BVghYP5AmwU+gIlNy7Ph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及川脩</cp:lastModifiedBy>
  <cp:lastPrinted>2025-03-21T02:16:19Z</cp:lastPrinted>
  <dcterms:created xsi:type="dcterms:W3CDTF">2025-02-19T00:34:39Z</dcterms:created>
  <dcterms:modified xsi:type="dcterms:W3CDTF">2025-10-01T01:50:50Z</dcterms:modified>
  <cp:category/>
</cp:coreProperties>
</file>