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CAFC2110-6779-45F5-8B72-1CB677297EC1}" xr6:coauthVersionLast="47" xr6:coauthVersionMax="47" xr10:uidLastSave="{00000000-0000-0000-0000-000000000000}"/>
  <bookViews>
    <workbookView xWindow="-120" yWindow="-120" windowWidth="29040" windowHeight="15840" xr2:uid="{00000000-000D-0000-FFFF-FFFF00000000}"/>
  </bookViews>
  <sheets>
    <sheet name="様式第３号" sheetId="1" r:id="rId1"/>
    <sheet name="Sheet1" sheetId="3" r:id="rId2"/>
    <sheet name="エラーチェック"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1" l="1"/>
  <c r="G24" i="1"/>
  <c r="C6" i="2"/>
  <c r="C5" i="2"/>
  <c r="H25" i="1"/>
  <c r="E25" i="1"/>
  <c r="D25" i="1"/>
  <c r="C25" i="1"/>
  <c r="M24" i="1"/>
  <c r="F24" i="1"/>
  <c r="F23" i="1"/>
  <c r="F22" i="1"/>
  <c r="F21" i="1"/>
  <c r="M20" i="1"/>
  <c r="F20" i="1"/>
  <c r="M19" i="1"/>
  <c r="I19" i="1"/>
  <c r="G19" i="1"/>
  <c r="F19" i="1"/>
  <c r="F14" i="1"/>
  <c r="E14" i="1"/>
  <c r="D14" i="1"/>
  <c r="C14" i="1"/>
  <c r="F13" i="1"/>
  <c r="F12" i="1"/>
  <c r="F11" i="1"/>
  <c r="F10" i="1"/>
  <c r="F9" i="1"/>
  <c r="F8" i="1"/>
  <c r="G22" i="1" l="1"/>
  <c r="G23" i="1"/>
  <c r="C4" i="2"/>
  <c r="F25" i="1"/>
  <c r="C7" i="2" s="1"/>
  <c r="M21" i="1" l="1"/>
  <c r="I23" i="1"/>
  <c r="M23" i="1" s="1"/>
  <c r="G25" i="1"/>
  <c r="C8" i="2" s="1"/>
  <c r="I22" i="1"/>
  <c r="I25" i="1" l="1"/>
  <c r="M22" i="1"/>
  <c r="C9" i="2" s="1"/>
</calcChain>
</file>

<file path=xl/sharedStrings.xml><?xml version="1.0" encoding="utf-8"?>
<sst xmlns="http://schemas.openxmlformats.org/spreadsheetml/2006/main" count="47" uniqueCount="38">
  <si>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</si>
  <si>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</si>
  <si>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</si>
  <si>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</si>
  <si>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</si>
  <si>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</si>
  <si>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</si>
  <si>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</si>
  <si>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</si>
  <si>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</si>
  <si>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</si>
  <si>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</si>
  <si>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</si>
  <si>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</si>
  <si>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</si>
  <si>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</si>
  <si>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</si>
  <si>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</si>
  <si>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</si>
  <si>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</si>
  <si>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</si>
  <si>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</si>
  <si>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様式第３号</t>
    <rPh sb="0" eb="2">
      <t>ヨウシキ</t>
    </rPh>
    <rPh sb="2" eb="3">
      <t>ダイ</t>
    </rPh>
    <rPh sb="4" eb="5">
      <t>ゴウ</t>
    </rPh>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</si>
  <si>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</si>
  <si>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</si>
  <si>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</si>
  <si>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</si>
  <si>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</si>
  <si>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</si>
  <si>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</si>
  <si>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</si>
  <si>
    <t>特産品の開発のための特殊機械の導入に要する経費</t>
    <rPh sb="0" eb="3">
      <t>トクサンヒン</t>
    </rPh>
    <rPh sb="4" eb="6">
      <t>カイハツ</t>
    </rPh>
    <rPh sb="10" eb="12">
      <t>トクシュ</t>
    </rPh>
    <rPh sb="12" eb="14">
      <t>キカイ</t>
    </rPh>
    <rPh sb="15" eb="17">
      <t>ドウニュウ</t>
    </rPh>
    <phoneticPr fontId="1"/>
  </si>
  <si>
    <t>特産品の販売促進に係る広告及び宣伝に要する経費</t>
    <rPh sb="0" eb="3">
      <t>トクサンヒン</t>
    </rPh>
    <rPh sb="4" eb="6">
      <t>ハンバイ</t>
    </rPh>
    <rPh sb="6" eb="8">
      <t>ソクシン</t>
    </rPh>
    <rPh sb="9" eb="10">
      <t>カカ</t>
    </rPh>
    <rPh sb="11" eb="13">
      <t>コウコク</t>
    </rPh>
    <rPh sb="13" eb="14">
      <t>オヨ</t>
    </rPh>
    <rPh sb="15" eb="17">
      <t>センデン</t>
    </rPh>
    <phoneticPr fontId="1"/>
  </si>
  <si>
    <t>商標登録等に要する経費</t>
    <rPh sb="0" eb="2">
      <t>ショウヒョウ</t>
    </rPh>
    <rPh sb="2" eb="4">
      <t>トウロク</t>
    </rPh>
    <rPh sb="4" eb="5">
      <t>トウ</t>
    </rPh>
    <phoneticPr fontId="1"/>
  </si>
  <si>
    <t>自己資金</t>
    <rPh sb="0" eb="2">
      <t>ジコ</t>
    </rPh>
    <rPh sb="2" eb="4">
      <t>シキン</t>
    </rPh>
    <phoneticPr fontId="1"/>
  </si>
  <si>
    <t>特産品の新規開発に要する経費</t>
    <rPh sb="0" eb="3">
      <t>トクサンヒン</t>
    </rPh>
    <rPh sb="4" eb="6">
      <t>シンキ</t>
    </rPh>
    <rPh sb="6" eb="8">
      <t>カイハツ</t>
    </rPh>
    <rPh sb="9" eb="10">
      <t>ヨウ</t>
    </rPh>
    <rPh sb="12" eb="14">
      <t>ケイヒ</t>
    </rPh>
    <phoneticPr fontId="1"/>
  </si>
  <si>
    <t>既存の特産品の改良に要する経費</t>
    <rPh sb="0" eb="2">
      <t>キゾン</t>
    </rPh>
    <rPh sb="3" eb="6">
      <t>トクサンヒン</t>
    </rPh>
    <rPh sb="7" eb="9">
      <t>カイリョウ</t>
    </rPh>
    <rPh sb="10" eb="11">
      <t>ヨウ</t>
    </rPh>
    <rPh sb="13" eb="15">
      <t>ケイヒ</t>
    </rPh>
    <phoneticPr fontId="1"/>
  </si>
  <si>
    <t>滝沢市の特産品として認識できる商品のパッケージ、ラベル、包装資材等の製作に要する経費</t>
    <rPh sb="0" eb="2">
      <t>タキザワ</t>
    </rPh>
    <rPh sb="2" eb="3">
      <t>シ</t>
    </rPh>
    <rPh sb="4" eb="7">
      <t>トクサンヒン</t>
    </rPh>
    <rPh sb="10" eb="12">
      <t>ニンシキ</t>
    </rPh>
    <rPh sb="15" eb="17">
      <t>ショウヒン</t>
    </rPh>
    <rPh sb="28" eb="30">
      <t>ホウソウ</t>
    </rPh>
    <rPh sb="30" eb="32">
      <t>シザイ</t>
    </rPh>
    <rPh sb="32" eb="33">
      <t>トウ</t>
    </rPh>
    <rPh sb="34" eb="36">
      <t>セイサク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</si>
</sst>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
      <sz val="8"/>
      <color rgb="FFFF0000"/>
      <name val="HG創英角ﾎﾟｯﾌﾟ体"/>
      <family val="3"/>
      <charset val="128"/>
    </font>
    <font>
      <sz val="8"/>
      <color rgb="FFFF0000"/>
      <name val="HGP創英角ﾎﾟｯﾌﾟ体"/>
      <family val="3"/>
      <charset val="128"/>
    </font>
  </fonts>
  <fills count="2">
    <fill>
      <patternFill patternType="none"/>
    </fill>
    <fill>
      <patternFill patternType="gray125"/>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double">
        <color indexed="64"/>
      </bottom>
      <diagonal/>
    </border>
  </borders>
  <cellStyleXfs count="1">
    <xf numFmtId="0" fontId="0" fillId="0" borderId="0"/>
  </cellStyleXfs>
  <cellXfs count="94">
    <xf numFmtId="0" fontId="0" fillId="0" borderId="0" xfId="0"/>
    <xf numFmtId="0" fontId="3" fillId="0" borderId="0" xfId="0" applyFont="1"/>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justify" vertical="center" wrapText="1"/>
    </xf>
    <xf numFmtId="176" fontId="5" fillId="0" borderId="25"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4" fillId="0" borderId="33" xfId="0" applyFont="1" applyBorder="1" applyAlignment="1">
      <alignment horizontal="justify" vertical="center" wrapText="1"/>
    </xf>
    <xf numFmtId="176" fontId="5" fillId="0" borderId="26" xfId="0" applyNumberFormat="1" applyFont="1" applyBorder="1" applyAlignment="1">
      <alignment horizontal="right" vertical="center" wrapText="1"/>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0"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176" fontId="5" fillId="0" borderId="22" xfId="0" applyNumberFormat="1" applyFont="1" applyBorder="1" applyAlignment="1">
      <alignment horizontal="right" vertical="center" wrapText="1"/>
    </xf>
    <xf numFmtId="176" fontId="5" fillId="0" borderId="24" xfId="0" applyNumberFormat="1" applyFont="1" applyBorder="1" applyAlignment="1">
      <alignment horizontal="right" vertical="center" wrapText="1"/>
    </xf>
    <xf numFmtId="0" fontId="4" fillId="0" borderId="38" xfId="0" applyFont="1" applyBorder="1" applyAlignment="1">
      <alignment horizontal="justify" vertical="center" wrapText="1"/>
    </xf>
    <xf numFmtId="0" fontId="6" fillId="0" borderId="0" xfId="0" applyFont="1"/>
    <xf numFmtId="0" fontId="6" fillId="0" borderId="0" xfId="0" applyFont="1" applyAlignment="1">
      <alignment horizontal="right"/>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9" xfId="0" applyBorder="1" applyAlignment="1">
      <alignment vertical="center" wrapText="1"/>
    </xf>
    <xf numFmtId="0" fontId="0" fillId="0" borderId="40" xfId="0" applyBorder="1" applyAlignment="1">
      <alignmen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32" xfId="0" applyNumberFormat="1" applyFont="1" applyBorder="1" applyAlignment="1">
      <alignment horizontal="right" vertical="center" wrapText="1"/>
    </xf>
    <xf numFmtId="176" fontId="5" fillId="0" borderId="33" xfId="0" applyNumberFormat="1" applyFont="1" applyBorder="1" applyAlignment="1">
      <alignment horizontal="right" vertical="center" wrapText="1"/>
    </xf>
    <xf numFmtId="0" fontId="11" fillId="0" borderId="32" xfId="0" applyFont="1" applyBorder="1" applyAlignment="1">
      <alignment horizontal="center" vertical="center" wrapText="1"/>
    </xf>
    <xf numFmtId="176" fontId="12" fillId="0" borderId="11" xfId="0" applyNumberFormat="1" applyFont="1" applyBorder="1" applyAlignment="1">
      <alignment horizontal="right" vertical="center" wrapText="1"/>
    </xf>
    <xf numFmtId="176" fontId="12" fillId="0" borderId="13" xfId="0" applyNumberFormat="1" applyFont="1" applyBorder="1" applyAlignment="1">
      <alignment horizontal="right" vertical="center" wrapText="1"/>
    </xf>
    <xf numFmtId="176" fontId="12" fillId="0" borderId="44" xfId="0" applyNumberFormat="1" applyFont="1" applyBorder="1" applyAlignment="1">
      <alignment horizontal="right" vertical="center" wrapText="1"/>
    </xf>
    <xf numFmtId="176" fontId="12" fillId="0" borderId="14" xfId="0" applyNumberFormat="1" applyFont="1" applyBorder="1" applyAlignment="1">
      <alignment horizontal="right" vertical="center" wrapText="1"/>
    </xf>
    <xf numFmtId="176" fontId="12" fillId="0" borderId="16" xfId="0" applyNumberFormat="1" applyFont="1" applyBorder="1" applyAlignment="1">
      <alignment horizontal="right" vertical="center" wrapText="1"/>
    </xf>
    <xf numFmtId="176" fontId="12" fillId="0" borderId="42" xfId="0" applyNumberFormat="1" applyFont="1" applyBorder="1" applyAlignment="1">
      <alignment horizontal="right" vertical="center" wrapText="1"/>
    </xf>
    <xf numFmtId="176" fontId="12" fillId="0" borderId="22" xfId="0" applyNumberFormat="1" applyFont="1" applyBorder="1" applyAlignment="1">
      <alignment horizontal="right" vertical="center" wrapText="1"/>
    </xf>
    <xf numFmtId="176" fontId="12" fillId="0" borderId="24" xfId="0" applyNumberFormat="1" applyFont="1" applyBorder="1" applyAlignment="1">
      <alignment horizontal="right" vertical="center" wrapText="1"/>
    </xf>
    <xf numFmtId="176" fontId="12" fillId="0" borderId="43" xfId="0" applyNumberFormat="1" applyFont="1" applyBorder="1" applyAlignment="1">
      <alignment horizontal="right" vertical="center" wrapText="1"/>
    </xf>
    <xf numFmtId="176" fontId="12" fillId="0" borderId="12" xfId="0" applyNumberFormat="1" applyFont="1" applyBorder="1" applyAlignment="1">
      <alignment horizontal="right" vertical="center" wrapText="1"/>
    </xf>
    <xf numFmtId="176" fontId="12" fillId="0" borderId="15" xfId="0" applyNumberFormat="1" applyFont="1" applyBorder="1" applyAlignment="1">
      <alignment horizontal="right" vertical="center" wrapText="1"/>
    </xf>
    <xf numFmtId="176" fontId="12" fillId="0" borderId="23" xfId="0" applyNumberFormat="1" applyFont="1" applyBorder="1" applyAlignment="1">
      <alignment horizontal="right" vertical="center" wrapText="1"/>
    </xf>
    <xf numFmtId="3" fontId="12" fillId="0" borderId="28" xfId="0" applyNumberFormat="1" applyFont="1" applyBorder="1" applyAlignment="1">
      <alignment horizontal="right" vertical="center" wrapText="1"/>
    </xf>
    <xf numFmtId="176" fontId="12" fillId="0" borderId="25" xfId="0" applyNumberFormat="1" applyFont="1" applyBorder="1" applyAlignment="1">
      <alignment horizontal="right" vertical="center" wrapText="1"/>
    </xf>
    <xf numFmtId="0" fontId="4" fillId="0" borderId="48" xfId="0" applyFont="1" applyBorder="1" applyAlignment="1">
      <alignment horizontal="justify" vertical="center"/>
    </xf>
    <xf numFmtId="176" fontId="5" fillId="0" borderId="48" xfId="0" applyNumberFormat="1" applyFont="1" applyBorder="1" applyAlignment="1">
      <alignment horizontal="right" vertical="center" wrapText="1"/>
    </xf>
    <xf numFmtId="3" fontId="12" fillId="0" borderId="19" xfId="0" applyNumberFormat="1" applyFont="1" applyBorder="1" applyAlignment="1">
      <alignment horizontal="right" vertical="center" wrapText="1"/>
    </xf>
    <xf numFmtId="3" fontId="12" fillId="0" borderId="34" xfId="0" applyNumberFormat="1" applyFont="1" applyBorder="1" applyAlignment="1">
      <alignment horizontal="right" vertical="center" wrapText="1"/>
    </xf>
    <xf numFmtId="3" fontId="12" fillId="0" borderId="31" xfId="0" applyNumberFormat="1" applyFont="1" applyBorder="1" applyAlignment="1">
      <alignment horizontal="right"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7" fillId="0" borderId="3" xfId="0" applyFont="1" applyBorder="1" applyAlignment="1">
      <alignment horizontal="center" vertical="center"/>
    </xf>
    <xf numFmtId="0" fontId="4" fillId="0" borderId="34" xfId="0" applyFont="1" applyBorder="1" applyAlignment="1">
      <alignment horizontal="left" vertical="center" wrapText="1"/>
    </xf>
    <xf numFmtId="0" fontId="4" fillId="0" borderId="32" xfId="0" applyFont="1" applyBorder="1" applyAlignment="1">
      <alignment horizontal="left" vertical="center" wrapText="1"/>
    </xf>
    <xf numFmtId="0" fontId="5" fillId="0" borderId="32" xfId="0" applyFont="1" applyBorder="1" applyAlignment="1">
      <alignment horizontal="left" vertical="center" wrapText="1"/>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85725</xdr:colOff>
      <xdr:row>23</xdr:row>
      <xdr:rowOff>342900</xdr:rowOff>
    </xdr:from>
    <xdr:to>
      <xdr:col>7</xdr:col>
      <xdr:colOff>123825</xdr:colOff>
      <xdr:row>25</xdr:row>
      <xdr:rowOff>104775</xdr:rowOff>
    </xdr:to>
    <xdr:sp macro="" textlink="">
      <xdr:nvSpPr>
        <xdr:cNvPr id="10" name="星: 6 pt 9">
          <a:extLst>
            <a:ext uri="{FF2B5EF4-FFF2-40B4-BE49-F238E27FC236}">
              <a16:creationId xmlns:a16="http://schemas.microsoft.com/office/drawing/2014/main" id="{12C30F58-FEE8-D765-2500-0A2A33EE52A3}"/>
            </a:ext>
          </a:extLst>
        </xdr:cNvPr>
        <xdr:cNvSpPr/>
      </xdr:nvSpPr>
      <xdr:spPr>
        <a:xfrm>
          <a:off x="4410075" y="7705725"/>
          <a:ext cx="771525" cy="638175"/>
        </a:xfrm>
        <a:prstGeom prst="star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12</xdr:row>
          <xdr:rowOff>400416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26"/>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twoCellAnchor>
    <xdr:from>
      <xdr:col>6</xdr:col>
      <xdr:colOff>276225</xdr:colOff>
      <xdr:row>1</xdr:row>
      <xdr:rowOff>165653</xdr:rowOff>
    </xdr:from>
    <xdr:to>
      <xdr:col>9</xdr:col>
      <xdr:colOff>728870</xdr:colOff>
      <xdr:row>9</xdr:row>
      <xdr:rowOff>66261</xdr:rowOff>
    </xdr:to>
    <xdr:sp macro="" textlink="">
      <xdr:nvSpPr>
        <xdr:cNvPr id="7" name="吹き出し: 角を丸めた四角形 6">
          <a:extLst>
            <a:ext uri="{FF2B5EF4-FFF2-40B4-BE49-F238E27FC236}">
              <a16:creationId xmlns:a16="http://schemas.microsoft.com/office/drawing/2014/main" id="{58E34D08-0C4B-1D79-F3F7-5190056CA5BD}"/>
            </a:ext>
          </a:extLst>
        </xdr:cNvPr>
        <xdr:cNvSpPr/>
      </xdr:nvSpPr>
      <xdr:spPr>
        <a:xfrm>
          <a:off x="4616312" y="381001"/>
          <a:ext cx="2664101" cy="1938130"/>
        </a:xfrm>
        <a:prstGeom prst="wedgeRoundRectCallout">
          <a:avLst>
            <a:gd name="adj1" fmla="val -60442"/>
            <a:gd name="adj2" fmla="val -524"/>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「２　支出＞</a:t>
          </a:r>
          <a:r>
            <a:rPr kumimoji="1" lang="en-US" altLang="ja-JP" sz="1100">
              <a:latin typeface="HGP創英角ﾎﾟｯﾌﾟ体" panose="040B0A00000000000000" pitchFamily="50" charset="-128"/>
              <a:ea typeface="HGP創英角ﾎﾟｯﾌﾟ体" panose="040B0A00000000000000" pitchFamily="50" charset="-128"/>
            </a:rPr>
            <a:t>A</a:t>
          </a:r>
          <a:r>
            <a:rPr kumimoji="1" lang="ja-JP" altLang="en-US" sz="1100">
              <a:latin typeface="HGP創英角ﾎﾟｯﾌﾟ体" panose="040B0A00000000000000" pitchFamily="50" charset="-128"/>
              <a:ea typeface="HGP創英角ﾎﾟｯﾌﾟ体" panose="040B0A00000000000000" pitchFamily="50" charset="-128"/>
            </a:rPr>
            <a:t>の財源内訳</a:t>
          </a:r>
          <a:r>
            <a:rPr kumimoji="1" lang="en-US" altLang="ja-JP" sz="1100">
              <a:latin typeface="HGP創英角ﾎﾟｯﾌﾟ体" panose="040B0A00000000000000" pitchFamily="50" charset="-128"/>
              <a:ea typeface="HGP創英角ﾎﾟｯﾌﾟ体" panose="040B0A00000000000000" pitchFamily="50" charset="-128"/>
            </a:rPr>
            <a:t>&gt;</a:t>
          </a:r>
          <a:r>
            <a:rPr kumimoji="1" lang="ja-JP" altLang="en-US" sz="1100">
              <a:latin typeface="HGP創英角ﾎﾟｯﾌﾟ体" panose="040B0A00000000000000" pitchFamily="50" charset="-128"/>
              <a:ea typeface="HGP創英角ﾎﾟｯﾌﾟ体" panose="040B0A00000000000000" pitchFamily="50" charset="-128"/>
            </a:rPr>
            <a:t>市補助金＞計」の合計が入ります。</a:t>
          </a:r>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合計が</a:t>
          </a:r>
          <a:r>
            <a:rPr kumimoji="1" lang="en-US" altLang="ja-JP" sz="1100">
              <a:latin typeface="HGP創英角ﾎﾟｯﾌﾟ体" panose="040B0A00000000000000" pitchFamily="50" charset="-128"/>
              <a:ea typeface="HGP創英角ﾎﾟｯﾌﾟ体" panose="040B0A00000000000000" pitchFamily="50" charset="-128"/>
            </a:rPr>
            <a:t>300,000</a:t>
          </a:r>
          <a:r>
            <a:rPr kumimoji="1" lang="ja-JP" altLang="en-US" sz="1100">
              <a:latin typeface="HGP創英角ﾎﾟｯﾌﾟ体" panose="040B0A00000000000000" pitchFamily="50" charset="-128"/>
              <a:ea typeface="HGP創英角ﾎﾟｯﾌﾟ体" panose="040B0A00000000000000" pitchFamily="50" charset="-128"/>
            </a:rPr>
            <a:t>円以下の場合は合計額、</a:t>
          </a:r>
          <a:r>
            <a:rPr kumimoji="1" lang="en-US" altLang="ja-JP" sz="1100">
              <a:latin typeface="HGP創英角ﾎﾟｯﾌﾟ体" panose="040B0A00000000000000" pitchFamily="50" charset="-128"/>
              <a:ea typeface="HGP創英角ﾎﾟｯﾌﾟ体" panose="040B0A00000000000000" pitchFamily="50" charset="-128"/>
            </a:rPr>
            <a:t>300,000</a:t>
          </a:r>
          <a:r>
            <a:rPr kumimoji="1" lang="ja-JP" altLang="en-US" sz="1100">
              <a:latin typeface="HGP創英角ﾎﾟｯﾌﾟ体" panose="040B0A00000000000000" pitchFamily="50" charset="-128"/>
              <a:ea typeface="HGP創英角ﾎﾟｯﾌﾟ体" panose="040B0A00000000000000" pitchFamily="50" charset="-128"/>
            </a:rPr>
            <a:t>円を超す場合は</a:t>
          </a:r>
          <a:r>
            <a:rPr kumimoji="1" lang="en-US" altLang="ja-JP" sz="1100">
              <a:latin typeface="HGP創英角ﾎﾟｯﾌﾟ体" panose="040B0A00000000000000" pitchFamily="50" charset="-128"/>
              <a:ea typeface="HGP創英角ﾎﾟｯﾌﾟ体" panose="040B0A00000000000000" pitchFamily="50" charset="-128"/>
            </a:rPr>
            <a:t>300,000</a:t>
          </a:r>
          <a:r>
            <a:rPr kumimoji="1" lang="ja-JP" altLang="en-US" sz="1100">
              <a:latin typeface="HGP創英角ﾎﾟｯﾌﾟ体" panose="040B0A00000000000000" pitchFamily="50" charset="-128"/>
              <a:ea typeface="HGP創英角ﾎﾟｯﾌﾟ体" panose="040B0A00000000000000" pitchFamily="50" charset="-128"/>
            </a:rPr>
            <a:t>円となります。</a:t>
          </a:r>
          <a:endParaRPr kumimoji="1" lang="en-US" altLang="ja-JP" sz="1100">
            <a:latin typeface="HGP創英角ﾎﾟｯﾌﾟ体" panose="040B0A00000000000000" pitchFamily="50" charset="-128"/>
            <a:ea typeface="HGP創英角ﾎﾟｯﾌﾟ体" panose="040B0A00000000000000" pitchFamily="50" charset="-128"/>
          </a:endParaRPr>
        </a:p>
        <a:p>
          <a:pPr algn="l"/>
          <a:endParaRPr kumimoji="1" lang="en-US" altLang="ja-JP" sz="1100">
            <a:latin typeface="HGP創英角ﾎﾟｯﾌﾟ体" panose="040B0A00000000000000" pitchFamily="50" charset="-128"/>
            <a:ea typeface="HGP創英角ﾎﾟｯﾌﾟ体" panose="040B0A00000000000000" pitchFamily="50" charset="-128"/>
          </a:endParaRPr>
        </a:p>
        <a:p>
          <a:pPr algn="l"/>
          <a:r>
            <a:rPr kumimoji="1" lang="ja-JP" altLang="en-US" sz="1100">
              <a:latin typeface="HGP創英角ﾎﾟｯﾌﾟ体" panose="040B0A00000000000000" pitchFamily="50" charset="-128"/>
              <a:ea typeface="HGP創英角ﾎﾟｯﾌﾟ体" panose="040B0A00000000000000" pitchFamily="50" charset="-128"/>
            </a:rPr>
            <a:t>記載例の場合は、合計が</a:t>
          </a:r>
          <a:r>
            <a:rPr kumimoji="1" lang="en-US" altLang="ja-JP" sz="1100">
              <a:latin typeface="HGP創英角ﾎﾟｯﾌﾟ体" panose="040B0A00000000000000" pitchFamily="50" charset="-128"/>
              <a:ea typeface="HGP創英角ﾎﾟｯﾌﾟ体" panose="040B0A00000000000000" pitchFamily="50" charset="-128"/>
            </a:rPr>
            <a:t>299,000</a:t>
          </a:r>
          <a:r>
            <a:rPr kumimoji="1" lang="ja-JP" altLang="en-US" sz="1100">
              <a:latin typeface="HGP創英角ﾎﾟｯﾌﾟ体" panose="040B0A00000000000000" pitchFamily="50" charset="-128"/>
              <a:ea typeface="HGP創英角ﾎﾟｯﾌﾟ体" panose="040B0A00000000000000" pitchFamily="50" charset="-128"/>
            </a:rPr>
            <a:t>円のため、合計額を記入します。</a:t>
          </a:r>
        </a:p>
      </xdr:txBody>
    </xdr:sp>
    <xdr:clientData/>
  </xdr:twoCellAnchor>
  <xdr:twoCellAnchor>
    <xdr:from>
      <xdr:col>5</xdr:col>
      <xdr:colOff>571500</xdr:colOff>
      <xdr:row>19</xdr:row>
      <xdr:rowOff>38100</xdr:rowOff>
    </xdr:from>
    <xdr:to>
      <xdr:col>9</xdr:col>
      <xdr:colOff>657225</xdr:colOff>
      <xdr:row>19</xdr:row>
      <xdr:rowOff>400050</xdr:rowOff>
    </xdr:to>
    <xdr:sp macro="" textlink="">
      <xdr:nvSpPr>
        <xdr:cNvPr id="5" name="吹き出し: 角を丸めた四角形 4">
          <a:extLst>
            <a:ext uri="{FF2B5EF4-FFF2-40B4-BE49-F238E27FC236}">
              <a16:creationId xmlns:a16="http://schemas.microsoft.com/office/drawing/2014/main" id="{960BE328-6CB2-462C-94F7-540B3C507B44}"/>
            </a:ext>
          </a:extLst>
        </xdr:cNvPr>
        <xdr:cNvSpPr/>
      </xdr:nvSpPr>
      <xdr:spPr>
        <a:xfrm>
          <a:off x="4162425" y="5648325"/>
          <a:ext cx="3019425" cy="361950"/>
        </a:xfrm>
        <a:prstGeom prst="wedgeRoundRectCallout">
          <a:avLst>
            <a:gd name="adj1" fmla="val -31171"/>
            <a:gd name="adj2" fmla="val -89379"/>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HGP創英角ﾎﾟｯﾌﾟ体" panose="040B0A00000000000000" pitchFamily="50" charset="-128"/>
              <a:ea typeface="HGP創英角ﾎﾟｯﾌﾟ体" panose="040B0A00000000000000" pitchFamily="50" charset="-128"/>
            </a:rPr>
            <a:t>67,780×2/3=45,000</a:t>
          </a:r>
          <a:r>
            <a:rPr kumimoji="1" lang="ja-JP" altLang="en-US" sz="1100">
              <a:latin typeface="HGP創英角ﾎﾟｯﾌﾟ体" panose="040B0A00000000000000" pitchFamily="50" charset="-128"/>
              <a:ea typeface="HGP創英角ﾎﾟｯﾌﾟ体" panose="040B0A00000000000000" pitchFamily="50" charset="-128"/>
            </a:rPr>
            <a:t>（</a:t>
          </a:r>
          <a:r>
            <a:rPr kumimoji="1" lang="en-US" altLang="ja-JP" sz="1100">
              <a:latin typeface="HGP創英角ﾎﾟｯﾌﾟ体" panose="040B0A00000000000000" pitchFamily="50" charset="-128"/>
              <a:ea typeface="HGP創英角ﾎﾟｯﾌﾟ体" panose="040B0A00000000000000" pitchFamily="50" charset="-128"/>
            </a:rPr>
            <a:t>1,000</a:t>
          </a:r>
          <a:r>
            <a:rPr kumimoji="1" lang="ja-JP" altLang="en-US" sz="1100">
              <a:latin typeface="HGP創英角ﾎﾟｯﾌﾟ体" panose="040B0A00000000000000" pitchFamily="50" charset="-128"/>
              <a:ea typeface="HGP創英角ﾎﾟｯﾌﾟ体" panose="040B0A00000000000000" pitchFamily="50" charset="-128"/>
            </a:rPr>
            <a:t>円未満切捨）</a:t>
          </a:r>
        </a:p>
      </xdr:txBody>
    </xdr:sp>
    <xdr:clientData/>
  </xdr:twoCellAnchor>
  <xdr:twoCellAnchor>
    <xdr:from>
      <xdr:col>6</xdr:col>
      <xdr:colOff>714375</xdr:colOff>
      <xdr:row>13</xdr:row>
      <xdr:rowOff>428625</xdr:rowOff>
    </xdr:from>
    <xdr:to>
      <xdr:col>9</xdr:col>
      <xdr:colOff>662609</xdr:colOff>
      <xdr:row>15</xdr:row>
      <xdr:rowOff>180975</xdr:rowOff>
    </xdr:to>
    <xdr:sp macro="" textlink="">
      <xdr:nvSpPr>
        <xdr:cNvPr id="8" name="吹き出し: 角を丸めた四角形 7">
          <a:extLst>
            <a:ext uri="{FF2B5EF4-FFF2-40B4-BE49-F238E27FC236}">
              <a16:creationId xmlns:a16="http://schemas.microsoft.com/office/drawing/2014/main" id="{887C60F2-71D7-4CAE-A6F2-D8BF1D32A758}"/>
            </a:ext>
          </a:extLst>
        </xdr:cNvPr>
        <xdr:cNvSpPr/>
      </xdr:nvSpPr>
      <xdr:spPr>
        <a:xfrm>
          <a:off x="5054462" y="4437408"/>
          <a:ext cx="2159690" cy="365263"/>
        </a:xfrm>
        <a:prstGeom prst="wedgeRoundRectCallout">
          <a:avLst>
            <a:gd name="adj1" fmla="val 14853"/>
            <a:gd name="adj2" fmla="val 147912"/>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a:latin typeface="HGP創英角ﾎﾟｯﾌﾟ体" panose="040B0A00000000000000" pitchFamily="50" charset="-128"/>
              <a:ea typeface="HGP創英角ﾎﾟｯﾌﾟ体" panose="040B0A00000000000000" pitchFamily="50" charset="-128"/>
            </a:rPr>
            <a:t>67,780-45,000=22,780</a:t>
          </a:r>
          <a:endParaRPr kumimoji="1" lang="ja-JP" altLang="en-US" sz="11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2</xdr:col>
      <xdr:colOff>123825</xdr:colOff>
      <xdr:row>6</xdr:row>
      <xdr:rowOff>38100</xdr:rowOff>
    </xdr:from>
    <xdr:to>
      <xdr:col>3</xdr:col>
      <xdr:colOff>161925</xdr:colOff>
      <xdr:row>8</xdr:row>
      <xdr:rowOff>66675</xdr:rowOff>
    </xdr:to>
    <xdr:sp macro="" textlink="">
      <xdr:nvSpPr>
        <xdr:cNvPr id="11" name="星: 6 pt 10">
          <a:extLst>
            <a:ext uri="{FF2B5EF4-FFF2-40B4-BE49-F238E27FC236}">
              <a16:creationId xmlns:a16="http://schemas.microsoft.com/office/drawing/2014/main" id="{65AD1DC0-C754-49B2-9E4D-F4A89022ED8E}"/>
            </a:ext>
          </a:extLst>
        </xdr:cNvPr>
        <xdr:cNvSpPr/>
      </xdr:nvSpPr>
      <xdr:spPr>
        <a:xfrm>
          <a:off x="1514475" y="1238250"/>
          <a:ext cx="771525" cy="638175"/>
        </a:xfrm>
        <a:prstGeom prst="star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85725</xdr:colOff>
      <xdr:row>6</xdr:row>
      <xdr:rowOff>57150</xdr:rowOff>
    </xdr:from>
    <xdr:to>
      <xdr:col>6</xdr:col>
      <xdr:colOff>123825</xdr:colOff>
      <xdr:row>8</xdr:row>
      <xdr:rowOff>85725</xdr:rowOff>
    </xdr:to>
    <xdr:sp macro="" textlink="">
      <xdr:nvSpPr>
        <xdr:cNvPr id="12" name="星: 6 pt 11">
          <a:extLst>
            <a:ext uri="{FF2B5EF4-FFF2-40B4-BE49-F238E27FC236}">
              <a16:creationId xmlns:a16="http://schemas.microsoft.com/office/drawing/2014/main" id="{090C7390-BC9A-4D6A-875B-37FB0CEED207}"/>
            </a:ext>
          </a:extLst>
        </xdr:cNvPr>
        <xdr:cNvSpPr/>
      </xdr:nvSpPr>
      <xdr:spPr>
        <a:xfrm>
          <a:off x="3676650" y="1257300"/>
          <a:ext cx="771525" cy="638175"/>
        </a:xfrm>
        <a:prstGeom prst="star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76200</xdr:colOff>
      <xdr:row>23</xdr:row>
      <xdr:rowOff>381000</xdr:rowOff>
    </xdr:from>
    <xdr:to>
      <xdr:col>9</xdr:col>
      <xdr:colOff>161925</xdr:colOff>
      <xdr:row>25</xdr:row>
      <xdr:rowOff>95250</xdr:rowOff>
    </xdr:to>
    <xdr:sp macro="" textlink="">
      <xdr:nvSpPr>
        <xdr:cNvPr id="13" name="雲 12">
          <a:extLst>
            <a:ext uri="{FF2B5EF4-FFF2-40B4-BE49-F238E27FC236}">
              <a16:creationId xmlns:a16="http://schemas.microsoft.com/office/drawing/2014/main" id="{1E088BF9-0785-AE34-BAAC-8D8E1F37AC8A}"/>
            </a:ext>
          </a:extLst>
        </xdr:cNvPr>
        <xdr:cNvSpPr/>
      </xdr:nvSpPr>
      <xdr:spPr>
        <a:xfrm>
          <a:off x="5867400" y="7743825"/>
          <a:ext cx="819150" cy="590550"/>
        </a:xfrm>
        <a:prstGeom prst="cloud">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8</xdr:row>
      <xdr:rowOff>0</xdr:rowOff>
    </xdr:from>
    <xdr:to>
      <xdr:col>3</xdr:col>
      <xdr:colOff>142875</xdr:colOff>
      <xdr:row>9</xdr:row>
      <xdr:rowOff>28575</xdr:rowOff>
    </xdr:to>
    <xdr:sp macro="" textlink="">
      <xdr:nvSpPr>
        <xdr:cNvPr id="14" name="雲 13">
          <a:extLst>
            <a:ext uri="{FF2B5EF4-FFF2-40B4-BE49-F238E27FC236}">
              <a16:creationId xmlns:a16="http://schemas.microsoft.com/office/drawing/2014/main" id="{411275CD-DC35-483D-8EE3-235F267ECEF4}"/>
            </a:ext>
          </a:extLst>
        </xdr:cNvPr>
        <xdr:cNvSpPr/>
      </xdr:nvSpPr>
      <xdr:spPr>
        <a:xfrm>
          <a:off x="1447800" y="1809750"/>
          <a:ext cx="819150" cy="466725"/>
        </a:xfrm>
        <a:prstGeom prst="cloud">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8</xdr:row>
      <xdr:rowOff>47625</xdr:rowOff>
    </xdr:from>
    <xdr:to>
      <xdr:col>6</xdr:col>
      <xdr:colOff>142875</xdr:colOff>
      <xdr:row>9</xdr:row>
      <xdr:rowOff>76200</xdr:rowOff>
    </xdr:to>
    <xdr:sp macro="" textlink="">
      <xdr:nvSpPr>
        <xdr:cNvPr id="15" name="雲 14">
          <a:extLst>
            <a:ext uri="{FF2B5EF4-FFF2-40B4-BE49-F238E27FC236}">
              <a16:creationId xmlns:a16="http://schemas.microsoft.com/office/drawing/2014/main" id="{31F4E8FD-8CD7-416B-A268-58AC0ABBF73D}"/>
            </a:ext>
          </a:extLst>
        </xdr:cNvPr>
        <xdr:cNvSpPr/>
      </xdr:nvSpPr>
      <xdr:spPr>
        <a:xfrm>
          <a:off x="3648075" y="1857375"/>
          <a:ext cx="819150" cy="466725"/>
        </a:xfrm>
        <a:prstGeom prst="cloud">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23</xdr:row>
      <xdr:rowOff>409575</xdr:rowOff>
    </xdr:from>
    <xdr:to>
      <xdr:col>3</xdr:col>
      <xdr:colOff>85725</xdr:colOff>
      <xdr:row>25</xdr:row>
      <xdr:rowOff>104775</xdr:rowOff>
    </xdr:to>
    <xdr:sp macro="" textlink="">
      <xdr:nvSpPr>
        <xdr:cNvPr id="16" name="ハート 15">
          <a:extLst>
            <a:ext uri="{FF2B5EF4-FFF2-40B4-BE49-F238E27FC236}">
              <a16:creationId xmlns:a16="http://schemas.microsoft.com/office/drawing/2014/main" id="{1C88BD05-A210-2E57-991F-4442091BB09E}"/>
            </a:ext>
          </a:extLst>
        </xdr:cNvPr>
        <xdr:cNvSpPr/>
      </xdr:nvSpPr>
      <xdr:spPr>
        <a:xfrm>
          <a:off x="1543050" y="7772400"/>
          <a:ext cx="666750" cy="571500"/>
        </a:xfrm>
        <a:prstGeom prst="hear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23</xdr:row>
      <xdr:rowOff>400050</xdr:rowOff>
    </xdr:from>
    <xdr:to>
      <xdr:col>6</xdr:col>
      <xdr:colOff>38100</xdr:colOff>
      <xdr:row>25</xdr:row>
      <xdr:rowOff>95250</xdr:rowOff>
    </xdr:to>
    <xdr:sp macro="" textlink="">
      <xdr:nvSpPr>
        <xdr:cNvPr id="17" name="ハート 16">
          <a:extLst>
            <a:ext uri="{FF2B5EF4-FFF2-40B4-BE49-F238E27FC236}">
              <a16:creationId xmlns:a16="http://schemas.microsoft.com/office/drawing/2014/main" id="{F27907F7-32D2-4579-A84A-0A2377D96388}"/>
            </a:ext>
          </a:extLst>
        </xdr:cNvPr>
        <xdr:cNvSpPr/>
      </xdr:nvSpPr>
      <xdr:spPr>
        <a:xfrm>
          <a:off x="3695700" y="7762875"/>
          <a:ext cx="666750" cy="571500"/>
        </a:xfrm>
        <a:prstGeom prst="hear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142875</xdr:colOff>
      <xdr:row>12</xdr:row>
      <xdr:rowOff>400050</xdr:rowOff>
    </xdr:from>
    <xdr:to>
      <xdr:col>6</xdr:col>
      <xdr:colOff>76200</xdr:colOff>
      <xdr:row>14</xdr:row>
      <xdr:rowOff>95250</xdr:rowOff>
    </xdr:to>
    <xdr:sp macro="" textlink="">
      <xdr:nvSpPr>
        <xdr:cNvPr id="18" name="ハート 17">
          <a:extLst>
            <a:ext uri="{FF2B5EF4-FFF2-40B4-BE49-F238E27FC236}">
              <a16:creationId xmlns:a16="http://schemas.microsoft.com/office/drawing/2014/main" id="{2BEB28A2-58A1-4F18-A95A-6D7BDCC1A47D}"/>
            </a:ext>
          </a:extLst>
        </xdr:cNvPr>
        <xdr:cNvSpPr/>
      </xdr:nvSpPr>
      <xdr:spPr>
        <a:xfrm>
          <a:off x="3733800" y="3962400"/>
          <a:ext cx="666750" cy="571500"/>
        </a:xfrm>
        <a:prstGeom prst="hear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152400</xdr:colOff>
      <xdr:row>12</xdr:row>
      <xdr:rowOff>419100</xdr:rowOff>
    </xdr:from>
    <xdr:to>
      <xdr:col>3</xdr:col>
      <xdr:colOff>85725</xdr:colOff>
      <xdr:row>14</xdr:row>
      <xdr:rowOff>114300</xdr:rowOff>
    </xdr:to>
    <xdr:sp macro="" textlink="">
      <xdr:nvSpPr>
        <xdr:cNvPr id="19" name="ハート 18">
          <a:extLst>
            <a:ext uri="{FF2B5EF4-FFF2-40B4-BE49-F238E27FC236}">
              <a16:creationId xmlns:a16="http://schemas.microsoft.com/office/drawing/2014/main" id="{CAE670A6-E5CC-4816-9FA8-50B128B804D6}"/>
            </a:ext>
          </a:extLst>
        </xdr:cNvPr>
        <xdr:cNvSpPr/>
      </xdr:nvSpPr>
      <xdr:spPr>
        <a:xfrm>
          <a:off x="1543050" y="3981450"/>
          <a:ext cx="666750" cy="571500"/>
        </a:xfrm>
        <a:prstGeom prst="hear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9</xdr:row>
      <xdr:rowOff>85727</xdr:rowOff>
    </xdr:from>
    <xdr:to>
      <xdr:col>9</xdr:col>
      <xdr:colOff>714375</xdr:colOff>
      <xdr:row>10</xdr:row>
      <xdr:rowOff>266700</xdr:rowOff>
    </xdr:to>
    <xdr:sp macro="" textlink="">
      <xdr:nvSpPr>
        <xdr:cNvPr id="20" name="吹き出し: 角を丸めた四角形 19">
          <a:extLst>
            <a:ext uri="{FF2B5EF4-FFF2-40B4-BE49-F238E27FC236}">
              <a16:creationId xmlns:a16="http://schemas.microsoft.com/office/drawing/2014/main" id="{C50D7E8B-949F-4FE8-B9D2-92DF17879F2B}"/>
            </a:ext>
          </a:extLst>
        </xdr:cNvPr>
        <xdr:cNvSpPr/>
      </xdr:nvSpPr>
      <xdr:spPr>
        <a:xfrm>
          <a:off x="4610100" y="2333627"/>
          <a:ext cx="2628900" cy="619123"/>
        </a:xfrm>
        <a:prstGeom prst="wedgeRoundRectCallout">
          <a:avLst>
            <a:gd name="adj1" fmla="val -62978"/>
            <a:gd name="adj2" fmla="val -53426"/>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「２　支出＞</a:t>
          </a:r>
          <a:r>
            <a:rPr kumimoji="1" lang="en-US" altLang="ja-JP" sz="1100">
              <a:latin typeface="HGP創英角ﾎﾟｯﾌﾟ体" panose="040B0A00000000000000" pitchFamily="50" charset="-128"/>
              <a:ea typeface="HGP創英角ﾎﾟｯﾌﾟ体" panose="040B0A00000000000000" pitchFamily="50" charset="-128"/>
            </a:rPr>
            <a:t>A</a:t>
          </a:r>
          <a:r>
            <a:rPr kumimoji="1" lang="ja-JP" altLang="en-US" sz="1100">
              <a:latin typeface="HGP創英角ﾎﾟｯﾌﾟ体" panose="040B0A00000000000000" pitchFamily="50" charset="-128"/>
              <a:ea typeface="HGP創英角ﾎﾟｯﾌﾟ体" panose="040B0A00000000000000" pitchFamily="50" charset="-128"/>
            </a:rPr>
            <a:t>の財源内訳</a:t>
          </a:r>
          <a:r>
            <a:rPr kumimoji="1" lang="en-US" altLang="ja-JP" sz="1100">
              <a:latin typeface="HGP創英角ﾎﾟｯﾌﾟ体" panose="040B0A00000000000000" pitchFamily="50" charset="-128"/>
              <a:ea typeface="HGP創英角ﾎﾟｯﾌﾟ体" panose="040B0A00000000000000" pitchFamily="50" charset="-128"/>
            </a:rPr>
            <a:t>&gt;</a:t>
          </a:r>
          <a:r>
            <a:rPr kumimoji="1" lang="ja-JP" altLang="en-US" sz="1100">
              <a:latin typeface="HGP創英角ﾎﾟｯﾌﾟ体" panose="040B0A00000000000000" pitchFamily="50" charset="-128"/>
              <a:ea typeface="HGP創英角ﾎﾟｯﾌﾟ体" panose="040B0A00000000000000" pitchFamily="50" charset="-128"/>
            </a:rPr>
            <a:t>その他＞計」の合計が入ります。</a:t>
          </a:r>
          <a:endParaRPr kumimoji="1" lang="en-US" altLang="ja-JP" sz="11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49357</xdr:colOff>
      <xdr:row>27</xdr:row>
      <xdr:rowOff>138545</xdr:rowOff>
    </xdr:from>
    <xdr:to>
      <xdr:col>1</xdr:col>
      <xdr:colOff>744682</xdr:colOff>
      <xdr:row>31</xdr:row>
      <xdr:rowOff>28575</xdr:rowOff>
    </xdr:to>
    <xdr:sp macro="" textlink="">
      <xdr:nvSpPr>
        <xdr:cNvPr id="28" name="星: 6 pt 27">
          <a:extLst>
            <a:ext uri="{FF2B5EF4-FFF2-40B4-BE49-F238E27FC236}">
              <a16:creationId xmlns:a16="http://schemas.microsoft.com/office/drawing/2014/main" id="{9744BD4E-188A-4AA0-9D65-E19CFCB29C6A}"/>
            </a:ext>
          </a:extLst>
        </xdr:cNvPr>
        <xdr:cNvSpPr/>
      </xdr:nvSpPr>
      <xdr:spPr>
        <a:xfrm>
          <a:off x="257175" y="8780318"/>
          <a:ext cx="695325" cy="686666"/>
        </a:xfrm>
        <a:prstGeom prst="star6">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843643</xdr:colOff>
      <xdr:row>28</xdr:row>
      <xdr:rowOff>29267</xdr:rowOff>
    </xdr:from>
    <xdr:to>
      <xdr:col>2</xdr:col>
      <xdr:colOff>381089</xdr:colOff>
      <xdr:row>30</xdr:row>
      <xdr:rowOff>145102</xdr:rowOff>
    </xdr:to>
    <xdr:sp macro="" textlink="">
      <xdr:nvSpPr>
        <xdr:cNvPr id="29" name="雲 28">
          <a:extLst>
            <a:ext uri="{FF2B5EF4-FFF2-40B4-BE49-F238E27FC236}">
              <a16:creationId xmlns:a16="http://schemas.microsoft.com/office/drawing/2014/main" id="{B5FED69E-E726-494D-942F-7476A963221E}"/>
            </a:ext>
          </a:extLst>
        </xdr:cNvPr>
        <xdr:cNvSpPr/>
      </xdr:nvSpPr>
      <xdr:spPr>
        <a:xfrm>
          <a:off x="1047750" y="8914731"/>
          <a:ext cx="734875" cy="510442"/>
        </a:xfrm>
        <a:prstGeom prst="cloud">
          <a:avLst/>
        </a:prstGeom>
        <a:noFill/>
        <a:ln>
          <a:solidFill>
            <a:srgbClr val="00B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479960</xdr:colOff>
      <xdr:row>27</xdr:row>
      <xdr:rowOff>158176</xdr:rowOff>
    </xdr:from>
    <xdr:to>
      <xdr:col>3</xdr:col>
      <xdr:colOff>347799</xdr:colOff>
      <xdr:row>30</xdr:row>
      <xdr:rowOff>141761</xdr:rowOff>
    </xdr:to>
    <xdr:sp macro="" textlink="">
      <xdr:nvSpPr>
        <xdr:cNvPr id="30" name="ハート 29">
          <a:extLst>
            <a:ext uri="{FF2B5EF4-FFF2-40B4-BE49-F238E27FC236}">
              <a16:creationId xmlns:a16="http://schemas.microsoft.com/office/drawing/2014/main" id="{E03647BD-C104-4C6E-8161-9F3EA5B89F97}"/>
            </a:ext>
          </a:extLst>
        </xdr:cNvPr>
        <xdr:cNvSpPr/>
      </xdr:nvSpPr>
      <xdr:spPr>
        <a:xfrm>
          <a:off x="1881496" y="8825926"/>
          <a:ext cx="602624" cy="595906"/>
        </a:xfrm>
        <a:prstGeom prst="heart">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240196</xdr:colOff>
      <xdr:row>19</xdr:row>
      <xdr:rowOff>28575</xdr:rowOff>
    </xdr:from>
    <xdr:to>
      <xdr:col>9</xdr:col>
      <xdr:colOff>642258</xdr:colOff>
      <xdr:row>19</xdr:row>
      <xdr:rowOff>390525</xdr:rowOff>
    </xdr:to>
    <xdr:sp macro="" textlink="">
      <xdr:nvSpPr>
        <xdr:cNvPr id="31" name="吹き出し: 角を丸めた四角形 30">
          <a:extLst>
            <a:ext uri="{FF2B5EF4-FFF2-40B4-BE49-F238E27FC236}">
              <a16:creationId xmlns:a16="http://schemas.microsoft.com/office/drawing/2014/main" id="{58DEEC0F-61F1-4D71-A1FE-5128833C476B}"/>
            </a:ext>
          </a:extLst>
        </xdr:cNvPr>
        <xdr:cNvSpPr/>
      </xdr:nvSpPr>
      <xdr:spPr>
        <a:xfrm>
          <a:off x="3843131" y="5652466"/>
          <a:ext cx="3350670" cy="361950"/>
        </a:xfrm>
        <a:prstGeom prst="wedgeRoundRectCallout">
          <a:avLst>
            <a:gd name="adj1" fmla="val -21283"/>
            <a:gd name="adj2" fmla="val -93956"/>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100">
              <a:latin typeface="HGP創英角ﾎﾟｯﾌﾟ体" panose="040B0A00000000000000" pitchFamily="50" charset="-128"/>
              <a:ea typeface="HGP創英角ﾎﾟｯﾌﾟ体" panose="040B0A00000000000000" pitchFamily="50" charset="-128"/>
            </a:rPr>
            <a:t>67,780×2/3=45,000</a:t>
          </a:r>
          <a:r>
            <a:rPr kumimoji="1" lang="ja-JP" altLang="en-US" sz="1100">
              <a:latin typeface="HGP創英角ﾎﾟｯﾌﾟ体" panose="040B0A00000000000000" pitchFamily="50" charset="-128"/>
              <a:ea typeface="HGP創英角ﾎﾟｯﾌﾟ体" panose="040B0A00000000000000" pitchFamily="50" charset="-128"/>
            </a:rPr>
            <a:t>（</a:t>
          </a:r>
          <a:r>
            <a:rPr kumimoji="1" lang="en-US" altLang="ja-JP" sz="1100">
              <a:latin typeface="HGP創英角ﾎﾟｯﾌﾟ体" panose="040B0A00000000000000" pitchFamily="50" charset="-128"/>
              <a:ea typeface="HGP創英角ﾎﾟｯﾌﾟ体" panose="040B0A00000000000000" pitchFamily="50" charset="-128"/>
            </a:rPr>
            <a:t>1,000</a:t>
          </a:r>
          <a:r>
            <a:rPr kumimoji="1" lang="ja-JP" altLang="en-US" sz="1100">
              <a:latin typeface="HGP創英角ﾎﾟｯﾌﾟ体" panose="040B0A00000000000000" pitchFamily="50" charset="-128"/>
              <a:ea typeface="HGP創英角ﾎﾟｯﾌﾟ体" panose="040B0A00000000000000" pitchFamily="50" charset="-128"/>
            </a:rPr>
            <a:t>円未満切捨）</a:t>
          </a:r>
        </a:p>
      </xdr:txBody>
    </xdr:sp>
    <xdr:clientData/>
  </xdr:twoCellAnchor>
  <xdr:twoCellAnchor>
    <xdr:from>
      <xdr:col>3</xdr:col>
      <xdr:colOff>640898</xdr:colOff>
      <xdr:row>28</xdr:row>
      <xdr:rowOff>194582</xdr:rowOff>
    </xdr:from>
    <xdr:to>
      <xdr:col>7</xdr:col>
      <xdr:colOff>182218</xdr:colOff>
      <xdr:row>30</xdr:row>
      <xdr:rowOff>161925</xdr:rowOff>
    </xdr:to>
    <xdr:sp macro="" textlink="">
      <xdr:nvSpPr>
        <xdr:cNvPr id="32" name="吹き出し: 角を丸めた四角形 31">
          <a:extLst>
            <a:ext uri="{FF2B5EF4-FFF2-40B4-BE49-F238E27FC236}">
              <a16:creationId xmlns:a16="http://schemas.microsoft.com/office/drawing/2014/main" id="{7E366CBD-707C-4448-9D15-E1D694DEF993}"/>
            </a:ext>
          </a:extLst>
        </xdr:cNvPr>
        <xdr:cNvSpPr/>
      </xdr:nvSpPr>
      <xdr:spPr>
        <a:xfrm>
          <a:off x="2769528" y="9098386"/>
          <a:ext cx="2489929" cy="356626"/>
        </a:xfrm>
        <a:prstGeom prst="wedgeRoundRectCallout">
          <a:avLst>
            <a:gd name="adj1" fmla="val -53465"/>
            <a:gd name="adj2" fmla="val -74342"/>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latin typeface="HGP創英角ﾎﾟｯﾌﾟ体" panose="040B0A00000000000000" pitchFamily="50" charset="-128"/>
              <a:ea typeface="HGP創英角ﾎﾟｯﾌﾟ体" panose="040B0A00000000000000" pitchFamily="50" charset="-128"/>
            </a:rPr>
            <a:t>記号の中の数字は同一になります。</a:t>
          </a:r>
        </a:p>
      </xdr:txBody>
    </xdr:sp>
    <xdr:clientData/>
  </xdr:twoCellAnchor>
  <xdr:twoCellAnchor>
    <xdr:from>
      <xdr:col>3</xdr:col>
      <xdr:colOff>49696</xdr:colOff>
      <xdr:row>18</xdr:row>
      <xdr:rowOff>238954</xdr:rowOff>
    </xdr:from>
    <xdr:to>
      <xdr:col>4</xdr:col>
      <xdr:colOff>704021</xdr:colOff>
      <xdr:row>21</xdr:row>
      <xdr:rowOff>41413</xdr:rowOff>
    </xdr:to>
    <xdr:sp macro="" textlink="">
      <xdr:nvSpPr>
        <xdr:cNvPr id="2" name="吹き出し: 角を丸めた四角形 1">
          <a:extLst>
            <a:ext uri="{FF2B5EF4-FFF2-40B4-BE49-F238E27FC236}">
              <a16:creationId xmlns:a16="http://schemas.microsoft.com/office/drawing/2014/main" id="{AAF7F554-F243-4749-9797-D3831D5398C3}"/>
            </a:ext>
          </a:extLst>
        </xdr:cNvPr>
        <xdr:cNvSpPr/>
      </xdr:nvSpPr>
      <xdr:spPr>
        <a:xfrm>
          <a:off x="2178326" y="5423867"/>
          <a:ext cx="1391478" cy="1119394"/>
        </a:xfrm>
        <a:prstGeom prst="wedgeRoundRectCallout">
          <a:avLst>
            <a:gd name="adj1" fmla="val -48069"/>
            <a:gd name="adj2" fmla="val -52324"/>
            <a:gd name="adj3" fmla="val 16667"/>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P創英角ﾎﾟｯﾌﾟ体" panose="040B0A00000000000000" pitchFamily="50" charset="-128"/>
              <a:ea typeface="HGP創英角ﾎﾟｯﾌﾟ体" panose="040B0A00000000000000" pitchFamily="50" charset="-128"/>
            </a:rPr>
            <a:t>全ての経費の積算がわかる書類（見積書等）を添付してください。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showGridLines="0" tabSelected="1" view="pageBreakPreview" topLeftCell="A16" zoomScale="115" zoomScaleNormal="100" zoomScaleSheetLayoutView="115" workbookViewId="0">
      <selection activeCell="U23" sqref="U23"/>
    </sheetView>
  </sheetViews>
  <sheetFormatPr defaultColWidth="1.625" defaultRowHeight="13.5" outlineLevelCol="1" x14ac:dyDescent="0.15"/>
  <cols>
    <col min="1" max="1" width="2.625" customWidth="1"/>
    <col min="2" max="2" width="15.625" customWidth="1"/>
    <col min="3" max="10" width="9.625" customWidth="1"/>
    <col min="11" max="11" width="1.625" customWidth="1"/>
    <col min="13" max="13" width="4" hidden="1" customWidth="1" outlineLevel="1"/>
    <col min="14" max="14" width="1.625" customWidth="1" collapsed="1"/>
    <col min="15" max="20" width="1.625" customWidth="1"/>
  </cols>
  <sheetData>
    <row r="1" spans="1:11" ht="17.25" x14ac:dyDescent="0.2">
      <c r="A1" s="23" t="s">
        <v>22</v>
      </c>
      <c r="B1" s="1"/>
      <c r="C1" s="1"/>
      <c r="D1" s="1"/>
      <c r="E1" s="1"/>
      <c r="F1" s="1"/>
      <c r="G1" s="1"/>
      <c r="H1" s="1"/>
      <c r="I1" s="1"/>
      <c r="J1" s="1"/>
      <c r="K1" s="1"/>
    </row>
    <row r="2" spans="1:11" x14ac:dyDescent="0.15">
      <c r="A2" s="1"/>
      <c r="B2" s="1"/>
      <c r="C2" s="1"/>
      <c r="D2" s="1"/>
      <c r="E2" s="1"/>
      <c r="F2" s="1"/>
      <c r="G2" s="1"/>
      <c r="H2" s="1"/>
      <c r="I2" s="1"/>
      <c r="J2" s="1"/>
      <c r="K2" s="1"/>
    </row>
    <row r="3" spans="1:11" ht="20.100000000000001" customHeight="1" x14ac:dyDescent="0.15">
      <c r="A3" s="79" t="s">
        <v>23</v>
      </c>
      <c r="B3" s="79"/>
      <c r="C3" s="79"/>
      <c r="D3" s="79"/>
      <c r="E3" s="79"/>
      <c r="F3" s="79"/>
      <c r="G3" s="79"/>
      <c r="H3" s="79"/>
      <c r="I3" s="79"/>
      <c r="J3" s="79"/>
      <c r="K3" s="29"/>
    </row>
    <row r="4" spans="1:11" x14ac:dyDescent="0.15">
      <c r="A4" s="80"/>
      <c r="B4" s="80"/>
      <c r="C4" s="80"/>
      <c r="D4" s="80"/>
      <c r="E4" s="80"/>
      <c r="F4" s="80"/>
      <c r="G4" s="80"/>
      <c r="H4" s="80"/>
      <c r="I4" s="80"/>
      <c r="J4" s="80"/>
      <c r="K4" s="30"/>
    </row>
    <row r="5" spans="1:11" ht="17.25" x14ac:dyDescent="0.2">
      <c r="A5" s="23" t="s">
        <v>8</v>
      </c>
      <c r="B5" s="1"/>
      <c r="C5" s="1"/>
      <c r="D5" s="1"/>
      <c r="E5" s="1"/>
      <c r="F5" s="1"/>
      <c r="G5" s="1"/>
      <c r="H5" s="1"/>
      <c r="I5" s="1"/>
      <c r="J5" s="24" t="s">
        <v>7</v>
      </c>
      <c r="K5" s="24"/>
    </row>
    <row r="6" spans="1:11" x14ac:dyDescent="0.15">
      <c r="A6" s="1"/>
      <c r="B6" s="68" t="s">
        <v>0</v>
      </c>
      <c r="C6" s="68" t="s">
        <v>19</v>
      </c>
      <c r="D6" s="70" t="s">
        <v>1</v>
      </c>
      <c r="E6" s="71"/>
      <c r="F6" s="40" t="s">
        <v>18</v>
      </c>
      <c r="G6" s="81" t="s">
        <v>2</v>
      </c>
      <c r="H6" s="82"/>
      <c r="I6" s="82"/>
      <c r="J6" s="83"/>
      <c r="K6" s="31"/>
    </row>
    <row r="7" spans="1:11" x14ac:dyDescent="0.15">
      <c r="A7" s="1"/>
      <c r="B7" s="69"/>
      <c r="C7" s="69"/>
      <c r="D7" s="10" t="s">
        <v>16</v>
      </c>
      <c r="E7" s="13" t="s">
        <v>17</v>
      </c>
      <c r="F7" s="41" t="s">
        <v>20</v>
      </c>
      <c r="G7" s="84"/>
      <c r="H7" s="85"/>
      <c r="I7" s="85"/>
      <c r="J7" s="86"/>
      <c r="K7" s="32"/>
    </row>
    <row r="8" spans="1:11" ht="35.1" customHeight="1" x14ac:dyDescent="0.15">
      <c r="A8" s="1"/>
      <c r="B8" s="3" t="s">
        <v>11</v>
      </c>
      <c r="C8" s="57">
        <v>299000</v>
      </c>
      <c r="D8" s="14"/>
      <c r="E8" s="15"/>
      <c r="F8" s="62">
        <f>IF(AND(C8="",D8="")=FALSE,C8-D8,"")</f>
        <v>299000</v>
      </c>
      <c r="G8" s="87"/>
      <c r="H8" s="88"/>
      <c r="I8" s="88"/>
      <c r="J8" s="89"/>
      <c r="K8" s="32"/>
    </row>
    <row r="9" spans="1:11" ht="35.1" customHeight="1" x14ac:dyDescent="0.15">
      <c r="A9" s="1"/>
      <c r="B9" s="44" t="s">
        <v>34</v>
      </c>
      <c r="C9" s="58">
        <v>150880</v>
      </c>
      <c r="D9" s="16"/>
      <c r="E9" s="17"/>
      <c r="F9" s="63">
        <f t="shared" ref="F9:F13" si="0">IF(AND(C9="",D9="")=FALSE,C9-D9,"")</f>
        <v>150880</v>
      </c>
      <c r="G9" s="76"/>
      <c r="H9" s="77"/>
      <c r="I9" s="77"/>
      <c r="J9" s="78"/>
      <c r="K9" s="32"/>
    </row>
    <row r="10" spans="1:11" ht="35.1" customHeight="1" x14ac:dyDescent="0.15">
      <c r="A10" s="1"/>
      <c r="B10" s="4"/>
      <c r="C10" s="5"/>
      <c r="D10" s="16"/>
      <c r="E10" s="17"/>
      <c r="F10" s="42" t="str">
        <f t="shared" si="0"/>
        <v/>
      </c>
      <c r="G10" s="76"/>
      <c r="H10" s="77"/>
      <c r="I10" s="77"/>
      <c r="J10" s="78"/>
      <c r="K10" s="32"/>
    </row>
    <row r="11" spans="1:11" ht="35.1" customHeight="1" x14ac:dyDescent="0.15">
      <c r="A11" s="1"/>
      <c r="B11" s="7"/>
      <c r="C11" s="8"/>
      <c r="D11" s="18"/>
      <c r="E11" s="19"/>
      <c r="F11" s="43" t="str">
        <f t="shared" si="0"/>
        <v/>
      </c>
      <c r="G11" s="76"/>
      <c r="H11" s="77"/>
      <c r="I11" s="77"/>
      <c r="J11" s="78"/>
      <c r="K11" s="32"/>
    </row>
    <row r="12" spans="1:11" ht="35.1" customHeight="1" x14ac:dyDescent="0.15">
      <c r="A12" s="1"/>
      <c r="B12" s="7"/>
      <c r="C12" s="8"/>
      <c r="D12" s="18"/>
      <c r="E12" s="19"/>
      <c r="F12" s="43" t="str">
        <f t="shared" si="0"/>
        <v/>
      </c>
      <c r="G12" s="76"/>
      <c r="H12" s="77"/>
      <c r="I12" s="77"/>
      <c r="J12" s="78"/>
      <c r="K12" s="32"/>
    </row>
    <row r="13" spans="1:11" ht="35.1" customHeight="1" thickBot="1" x14ac:dyDescent="0.2">
      <c r="A13" s="1"/>
      <c r="B13" s="7"/>
      <c r="C13" s="59"/>
      <c r="D13" s="18"/>
      <c r="E13" s="19"/>
      <c r="F13" s="60" t="str">
        <f t="shared" si="0"/>
        <v/>
      </c>
      <c r="G13" s="76"/>
      <c r="H13" s="77"/>
      <c r="I13" s="77"/>
      <c r="J13" s="78"/>
      <c r="K13" s="32"/>
    </row>
    <row r="14" spans="1:11" ht="35.1" customHeight="1" thickTop="1" x14ac:dyDescent="0.15">
      <c r="A14" s="1"/>
      <c r="B14" s="9" t="s">
        <v>3</v>
      </c>
      <c r="C14" s="61">
        <f>SUM(C8:C13)</f>
        <v>449880</v>
      </c>
      <c r="D14" s="20">
        <f>SUM(D8:D13)</f>
        <v>0</v>
      </c>
      <c r="E14" s="21">
        <f>SUM(E8:E13)</f>
        <v>0</v>
      </c>
      <c r="F14" s="61">
        <f>IF(C14-D14=SUM(F8:F13),C14-D14,"error")</f>
        <v>449880</v>
      </c>
      <c r="G14" s="73"/>
      <c r="H14" s="74"/>
      <c r="I14" s="74"/>
      <c r="J14" s="75"/>
      <c r="K14" s="32"/>
    </row>
    <row r="15" spans="1:11" x14ac:dyDescent="0.15">
      <c r="A15" s="1"/>
      <c r="B15" s="1"/>
      <c r="C15" s="1"/>
      <c r="D15" s="1"/>
      <c r="E15" s="1"/>
      <c r="F15" s="1"/>
      <c r="G15" s="1"/>
      <c r="H15" s="1"/>
      <c r="I15" s="1"/>
      <c r="J15" s="1"/>
      <c r="K15" s="1"/>
    </row>
    <row r="16" spans="1:11" ht="17.25" x14ac:dyDescent="0.2">
      <c r="A16" s="23" t="s">
        <v>9</v>
      </c>
      <c r="B16" s="1"/>
      <c r="C16" s="1"/>
      <c r="D16" s="1"/>
      <c r="E16" s="1"/>
      <c r="F16" s="1"/>
      <c r="G16" s="1"/>
      <c r="H16" s="1"/>
      <c r="I16" s="1"/>
      <c r="J16" s="24" t="s">
        <v>7</v>
      </c>
      <c r="K16" s="24"/>
    </row>
    <row r="17" spans="1:13" x14ac:dyDescent="0.15">
      <c r="A17" s="1"/>
      <c r="B17" s="68" t="s">
        <v>0</v>
      </c>
      <c r="C17" s="68" t="s">
        <v>19</v>
      </c>
      <c r="D17" s="70" t="s">
        <v>1</v>
      </c>
      <c r="E17" s="71"/>
      <c r="F17" s="40" t="s">
        <v>18</v>
      </c>
      <c r="G17" s="70" t="s">
        <v>21</v>
      </c>
      <c r="H17" s="72"/>
      <c r="I17" s="71"/>
      <c r="J17" s="68" t="s">
        <v>4</v>
      </c>
      <c r="K17" s="31"/>
    </row>
    <row r="18" spans="1:13" x14ac:dyDescent="0.15">
      <c r="A18" s="1"/>
      <c r="B18" s="69"/>
      <c r="C18" s="69"/>
      <c r="D18" s="10" t="s">
        <v>16</v>
      </c>
      <c r="E18" s="13" t="s">
        <v>17</v>
      </c>
      <c r="F18" s="41" t="s">
        <v>20</v>
      </c>
      <c r="G18" s="10" t="s">
        <v>29</v>
      </c>
      <c r="H18" s="2" t="s">
        <v>5</v>
      </c>
      <c r="I18" s="13" t="s">
        <v>6</v>
      </c>
      <c r="J18" s="69"/>
      <c r="K18" s="33"/>
    </row>
    <row r="19" spans="1:13" ht="35.1" customHeight="1" x14ac:dyDescent="0.15">
      <c r="A19" s="1"/>
      <c r="B19" s="91" t="s">
        <v>35</v>
      </c>
      <c r="C19" s="45">
        <v>67780</v>
      </c>
      <c r="D19" s="45"/>
      <c r="E19" s="46"/>
      <c r="F19" s="47">
        <f t="shared" ref="F19:F24" si="1">IF(AND(C19="",D19="")=FALSE,C19-D19,"")</f>
        <v>67780</v>
      </c>
      <c r="G19" s="45">
        <f>ROUNDDOWN(F19*2/3,-3)</f>
        <v>45000</v>
      </c>
      <c r="H19" s="54"/>
      <c r="I19" s="46">
        <f>F19-G19</f>
        <v>22780</v>
      </c>
      <c r="J19" s="11"/>
      <c r="K19" s="34"/>
      <c r="M19" t="str">
        <f t="shared" ref="M19:M24" si="2">IF(C19&gt;=SUM(G19:I19),"OK","NG")</f>
        <v>OK</v>
      </c>
    </row>
    <row r="20" spans="1:13" ht="35.1" customHeight="1" x14ac:dyDescent="0.15">
      <c r="A20" s="1"/>
      <c r="B20" s="92" t="s">
        <v>36</v>
      </c>
      <c r="C20" s="48"/>
      <c r="D20" s="48"/>
      <c r="E20" s="49"/>
      <c r="F20" s="50" t="str">
        <f t="shared" si="1"/>
        <v/>
      </c>
      <c r="G20" s="48"/>
      <c r="H20" s="55"/>
      <c r="I20" s="49"/>
      <c r="J20" s="22"/>
      <c r="K20" s="34"/>
      <c r="M20" t="str">
        <f t="shared" si="2"/>
        <v>OK</v>
      </c>
    </row>
    <row r="21" spans="1:13" ht="35.1" customHeight="1" x14ac:dyDescent="0.15">
      <c r="A21" s="1"/>
      <c r="B21" s="92" t="s">
        <v>31</v>
      </c>
      <c r="C21" s="48"/>
      <c r="D21" s="48"/>
      <c r="E21" s="49"/>
      <c r="F21" s="50" t="str">
        <f t="shared" si="1"/>
        <v/>
      </c>
      <c r="G21" s="48"/>
      <c r="H21" s="55"/>
      <c r="I21" s="49"/>
      <c r="J21" s="22"/>
      <c r="K21" s="34"/>
      <c r="M21" t="str">
        <f t="shared" si="2"/>
        <v>OK</v>
      </c>
    </row>
    <row r="22" spans="1:13" ht="49.5" customHeight="1" x14ac:dyDescent="0.15">
      <c r="A22" s="1"/>
      <c r="B22" s="92" t="s">
        <v>37</v>
      </c>
      <c r="C22" s="48">
        <v>120000</v>
      </c>
      <c r="D22" s="48"/>
      <c r="E22" s="49"/>
      <c r="F22" s="50">
        <f t="shared" si="1"/>
        <v>120000</v>
      </c>
      <c r="G22" s="48">
        <f t="shared" ref="G21:G24" si="3">ROUNDDOWN(F22*2/3,-3)</f>
        <v>80000</v>
      </c>
      <c r="H22" s="55"/>
      <c r="I22" s="49">
        <f t="shared" ref="I21:I24" si="4">F22-G22</f>
        <v>40000</v>
      </c>
      <c r="J22" s="22"/>
      <c r="K22" s="34"/>
      <c r="M22" t="str">
        <f t="shared" si="2"/>
        <v>OK</v>
      </c>
    </row>
    <row r="23" spans="1:13" ht="35.1" customHeight="1" x14ac:dyDescent="0.15">
      <c r="A23" s="1"/>
      <c r="B23" s="92" t="s">
        <v>33</v>
      </c>
      <c r="C23" s="48">
        <v>182100</v>
      </c>
      <c r="D23" s="48"/>
      <c r="E23" s="49"/>
      <c r="F23" s="50">
        <f t="shared" si="1"/>
        <v>182100</v>
      </c>
      <c r="G23" s="48">
        <f t="shared" si="3"/>
        <v>121000</v>
      </c>
      <c r="H23" s="55"/>
      <c r="I23" s="49">
        <f t="shared" si="4"/>
        <v>61100</v>
      </c>
      <c r="J23" s="22"/>
      <c r="K23" s="34"/>
      <c r="M23" t="str">
        <f t="shared" si="2"/>
        <v>OK</v>
      </c>
    </row>
    <row r="24" spans="1:13" ht="35.1" customHeight="1" thickBot="1" x14ac:dyDescent="0.2">
      <c r="A24" s="1"/>
      <c r="B24" s="93" t="s">
        <v>32</v>
      </c>
      <c r="C24" s="48">
        <v>80000</v>
      </c>
      <c r="D24" s="48"/>
      <c r="E24" s="49"/>
      <c r="F24" s="50">
        <f t="shared" si="1"/>
        <v>80000</v>
      </c>
      <c r="G24" s="48">
        <f t="shared" si="3"/>
        <v>53000</v>
      </c>
      <c r="H24" s="6"/>
      <c r="I24" s="49">
        <f t="shared" si="4"/>
        <v>27000</v>
      </c>
      <c r="J24" s="22"/>
      <c r="K24" s="34"/>
      <c r="M24" t="str">
        <f t="shared" si="2"/>
        <v>OK</v>
      </c>
    </row>
    <row r="25" spans="1:13" ht="35.1" customHeight="1" thickTop="1" x14ac:dyDescent="0.15">
      <c r="A25" s="1"/>
      <c r="B25" s="9" t="s">
        <v>3</v>
      </c>
      <c r="C25" s="51">
        <f>SUM(C19:C24)</f>
        <v>449880</v>
      </c>
      <c r="D25" s="51">
        <f>SUM(D19:D24)</f>
        <v>0</v>
      </c>
      <c r="E25" s="52">
        <f>SUM(E19:E24)</f>
        <v>0</v>
      </c>
      <c r="F25" s="53">
        <f>IF(C25-D25=SUM(F19:F24),C25-D25,"error")</f>
        <v>449880</v>
      </c>
      <c r="G25" s="51">
        <f>SUM(G19:G24)</f>
        <v>299000</v>
      </c>
      <c r="H25" s="56">
        <f>SUM(H19:H24)</f>
        <v>0</v>
      </c>
      <c r="I25" s="52">
        <f>SUM(I19:I24)</f>
        <v>150880</v>
      </c>
      <c r="J25" s="12"/>
      <c r="K25" s="34"/>
    </row>
    <row r="26" spans="1:13" ht="17.25" x14ac:dyDescent="0.15">
      <c r="A26" s="1"/>
      <c r="B26" s="64" t="s">
        <v>24</v>
      </c>
      <c r="C26" s="64"/>
      <c r="D26" s="64"/>
      <c r="E26" s="64"/>
      <c r="F26" s="64"/>
      <c r="G26" s="64"/>
      <c r="H26" s="64"/>
      <c r="I26" s="64"/>
      <c r="J26" s="64"/>
      <c r="K26" s="35"/>
    </row>
    <row r="27" spans="1:13" ht="17.25" x14ac:dyDescent="0.15">
      <c r="A27" s="1"/>
      <c r="B27" s="65" t="s">
        <v>30</v>
      </c>
      <c r="C27" s="65"/>
      <c r="D27" s="65"/>
      <c r="E27" s="65"/>
      <c r="F27" s="65"/>
      <c r="G27" s="65"/>
      <c r="H27" s="65"/>
      <c r="I27" s="65"/>
      <c r="J27" s="65"/>
      <c r="K27" s="35"/>
    </row>
    <row r="28" spans="1:13" ht="17.25" x14ac:dyDescent="0.15">
      <c r="A28" s="1"/>
      <c r="B28" s="66"/>
      <c r="C28" s="66"/>
      <c r="D28" s="66"/>
      <c r="E28" s="66"/>
      <c r="F28" s="66"/>
      <c r="G28" s="66"/>
      <c r="H28" s="66"/>
      <c r="I28" s="66"/>
      <c r="J28" s="66"/>
      <c r="K28" s="35"/>
    </row>
    <row r="29" spans="1:13" ht="17.25" x14ac:dyDescent="0.15">
      <c r="A29" s="1"/>
      <c r="B29" s="67"/>
      <c r="C29" s="66"/>
      <c r="D29" s="66"/>
      <c r="E29" s="66"/>
      <c r="F29" s="66"/>
      <c r="G29" s="66"/>
      <c r="H29" s="66"/>
      <c r="I29" s="66"/>
      <c r="J29" s="66"/>
      <c r="K29" s="35"/>
    </row>
  </sheetData>
  <mergeCells count="22">
    <mergeCell ref="G14:J14"/>
    <mergeCell ref="G13:J13"/>
    <mergeCell ref="J17:J18"/>
    <mergeCell ref="A3:J3"/>
    <mergeCell ref="A4:J4"/>
    <mergeCell ref="G11:J11"/>
    <mergeCell ref="G12:J12"/>
    <mergeCell ref="D6:E6"/>
    <mergeCell ref="G6:J7"/>
    <mergeCell ref="B6:B7"/>
    <mergeCell ref="C6:C7"/>
    <mergeCell ref="G8:J8"/>
    <mergeCell ref="G9:J9"/>
    <mergeCell ref="G10:J10"/>
    <mergeCell ref="B17:B18"/>
    <mergeCell ref="B26:J26"/>
    <mergeCell ref="B27:J27"/>
    <mergeCell ref="B28:J28"/>
    <mergeCell ref="B29:J29"/>
    <mergeCell ref="C17:C18"/>
    <mergeCell ref="D17:E17"/>
    <mergeCell ref="G17:I17"/>
  </mergeCells>
  <phoneticPr fontId="1"/>
  <dataValidations count="2">
    <dataValidation type="whole" operator="greaterThan" allowBlank="1" showInputMessage="1" showErrorMessage="1" sqref="C19:C24" xr:uid="{00000000-0002-0000-0000-000000000000}">
      <formula1>-99999999</formula1>
    </dataValidation>
    <dataValidation type="whole" operator="greaterThanOrEqual" allowBlank="1" showInputMessage="1" showErrorMessage="1" sqref="C8:C12" xr:uid="{00000000-0002-0000-0000-000001000000}">
      <formula1>-99999999</formula1>
    </dataValidation>
  </dataValidations>
  <pageMargins left="0.78740157480314965" right="0.78740157480314965" top="0.78740157480314965" bottom="0.78740157480314965" header="0.31496062992125984" footer="0.31496062992125984"/>
  <pageSetup paperSize="9" scale="5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A2AE8-709A-4877-A294-3BA02FE4C39A}">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5" x14ac:dyDescent="0.15"/>
  <cols>
    <col min="1" max="1" width="2.625" customWidth="1"/>
    <col min="2" max="2" width="40.25" bestFit="1" customWidth="1"/>
    <col min="3" max="3" width="16.5" bestFit="1" customWidth="1"/>
  </cols>
  <sheetData>
    <row r="2" spans="2:3" ht="27" customHeight="1" x14ac:dyDescent="0.15">
      <c r="B2" s="90" t="s">
        <v>10</v>
      </c>
      <c r="C2" s="90"/>
    </row>
    <row r="3" spans="2:3" ht="27" customHeight="1" thickBot="1" x14ac:dyDescent="0.2">
      <c r="B3" s="36" t="s">
        <v>12</v>
      </c>
      <c r="C3" s="37" t="s">
        <v>13</v>
      </c>
    </row>
    <row r="4" spans="2:3" ht="39.950000000000003" customHeight="1" thickTop="1" x14ac:dyDescent="0.15">
      <c r="B4" s="38" t="s">
        <v>25</v>
      </c>
      <c r="C4" s="39" t="str">
        <f>IF(様式第３号!C14=様式第３号!C25,"OK","本年度予算額の収支があっていません。")</f>
        <v>OK</v>
      </c>
    </row>
    <row r="5" spans="2:3" ht="39.950000000000003" customHeight="1" x14ac:dyDescent="0.15">
      <c r="B5" s="25" t="s">
        <v>26</v>
      </c>
      <c r="C5" s="26" t="str">
        <f>IF(様式第３号!D14=様式第３号!D25,"OK","前年度予算額の収支があっていません。")</f>
        <v>OK</v>
      </c>
    </row>
    <row r="6" spans="2:3" ht="39.950000000000003" customHeight="1" x14ac:dyDescent="0.15">
      <c r="B6" s="25" t="s">
        <v>27</v>
      </c>
      <c r="C6" s="26" t="str">
        <f>IF(様式第３号!E14=様式第３号!E25,"OK","前年度決算額の収支があっていません。")</f>
        <v>OK</v>
      </c>
    </row>
    <row r="7" spans="2:3" ht="39.950000000000003" customHeight="1" x14ac:dyDescent="0.15">
      <c r="B7" s="25" t="s">
        <v>14</v>
      </c>
      <c r="C7" s="26" t="str">
        <f>IF(様式第３号!F14=様式第３号!F25,"OK","前年度予算額の合計の収支があっていません。")</f>
        <v>OK</v>
      </c>
    </row>
    <row r="8" spans="2:3" ht="39.950000000000003" customHeight="1" x14ac:dyDescent="0.15">
      <c r="B8" s="25" t="s">
        <v>28</v>
      </c>
      <c r="C8" s="26" t="str">
        <f>IF(様式第３号!C8=様式第３号!G25,"OK","市補助金の収入額と支出の財源内訳における補助金額の合計が一致していません。")</f>
        <v>OK</v>
      </c>
    </row>
    <row r="9" spans="2:3" ht="39.950000000000003" customHeight="1" x14ac:dyDescent="0.15">
      <c r="B9" s="27" t="s">
        <v>15</v>
      </c>
      <c r="C9" s="28" t="str">
        <f>IF(COUNTIF(様式第３号!M19:M24,"NG")=0,"OK","財源内訳の合計が予算額を超えている区分があります。")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様式第３号</vt:lpstr>
      <vt:lpstr>Sheet1</vt:lpstr>
      <vt:lpstr>エラーチェック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2025-04-14T00:42:44Z</dcterms:modified>
</cp:coreProperties>
</file>