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t\ZAIMU$\09.財政調査もの\11‗財政状況資料集\R01\03_HP掲載\"/>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BE34" i="10"/>
  <c r="U34" i="10"/>
  <c r="C34" i="10"/>
  <c r="U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6" i="10" l="1"/>
  <c r="U37" i="10" s="1"/>
  <c r="AM34" i="10"/>
  <c r="AM35" i="10" s="1"/>
  <c r="BW34" i="10" l="1"/>
  <c r="BW35" i="10" s="1"/>
  <c r="BW36" i="10" s="1"/>
  <c r="BW37" i="10" s="1"/>
  <c r="BW38" i="10" s="1"/>
  <c r="BW39" i="10" s="1"/>
  <c r="BW40" i="10" s="1"/>
  <c r="CO34" i="10" s="1"/>
</calcChain>
</file>

<file path=xl/sharedStrings.xml><?xml version="1.0" encoding="utf-8"?>
<sst xmlns="http://schemas.openxmlformats.org/spreadsheetml/2006/main" count="1116" uniqueCount="604">
  <si>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</si>
  <si>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</si>
  <si>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</si>
  <si>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</si>
  <si>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</si>
  <si>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</si>
  <si>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</si>
  <si>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</si>
  <si>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</si>
  <si>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</si>
  <si>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</si>
  <si>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</si>
  <si>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</si>
  <si>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</si>
  <si>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</si>
  <si>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</si>
  <si>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</si>
  <si>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</si>
  <si>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</si>
  <si>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</si>
  <si>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</si>
  <si>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</si>
  <si>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</si>
  <si>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</si>
  <si>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</si>
  <si>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</si>
  <si>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</si>
  <si>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</si>
  <si>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</si>
  <si>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</si>
  <si>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</si>
  <si>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</si>
  <si>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</si>
  <si>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</si>
  <si>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</si>
  <si>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</si>
  <si>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</si>
  <si>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</si>
  <si>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</si>
  <si>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</si>
  <si>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</si>
  <si>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</si>
  <si>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</si>
  <si>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</si>
  <si>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</si>
  <si>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</si>
  <si>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</si>
  <si>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</si>
  <si>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</si>
  <si>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</si>
  <si>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</si>
  <si>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</si>
  <si>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</si>
  <si>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</si>
  <si>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</si>
  <si>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</si>
  <si>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</si>
  <si>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</si>
  <si>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</si>
  <si>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</si>
  <si>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</si>
  <si>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</si>
  <si>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</si>
  <si>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</si>
  <si>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</si>
  <si>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</si>
  <si>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</si>
  <si>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</si>
  <si>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</si>
  <si>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</si>
  <si>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</si>
  <si>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</si>
  <si>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</si>
  <si>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</si>
  <si>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</si>
  <si>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</si>
  <si>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</si>
  <si>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</si>
  <si>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</si>
  <si>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</si>
  <si>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</si>
  <si>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</si>
  <si>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</si>
  <si>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</si>
  <si>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</si>
  <si>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</si>
  <si>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</si>
  <si>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</si>
  <si>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</si>
  <si>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</si>
  <si>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</si>
  <si>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</si>
  <si>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</si>
  <si>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</si>
  <si>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</si>
  <si>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</si>
  <si>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</si>
  <si>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滝沢市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</si>
  <si>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</si>
  <si>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</si>
  <si>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</si>
  <si>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</si>
  <si>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</si>
  <si>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</si>
  <si>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</si>
  <si>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</si>
  <si>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</si>
  <si>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</si>
  <si>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</si>
  <si>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</si>
  <si>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</si>
  <si>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</si>
  <si>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</si>
  <si>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</si>
  <si>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</si>
  <si>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</si>
  <si>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</si>
  <si>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</si>
  <si>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</si>
  <si>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</si>
  <si>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</si>
  <si>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</si>
  <si>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</si>
  <si>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</si>
  <si>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</si>
  <si>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</si>
  <si>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</si>
  <si>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</si>
  <si>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</si>
  <si>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</si>
  <si>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</si>
  <si>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</si>
  <si>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</si>
  <si>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</si>
  <si>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</si>
  <si>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</si>
  <si>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</si>
  <si>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</si>
  <si>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</si>
  <si>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</si>
  <si>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</si>
  <si>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</si>
  <si>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</si>
  <si>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</si>
  <si>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</si>
  <si>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</si>
  <si>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</si>
  <si>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</si>
  <si>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</si>
  <si>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</si>
  <si>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</si>
  <si>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</si>
  <si>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</si>
  <si>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</si>
  <si>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</si>
  <si>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</si>
  <si>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</si>
  <si>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</si>
  <si>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</si>
  <si>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</si>
  <si>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</si>
  <si>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</si>
  <si>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</si>
  <si>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</si>
  <si>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</si>
  <si>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</si>
  <si>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</si>
  <si>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</si>
  <si>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</si>
  <si>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</si>
  <si>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</si>
  <si>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</si>
  <si>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</si>
  <si>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</si>
  <si>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</si>
  <si>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</si>
  <si>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</si>
  <si>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</si>
  <si>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</si>
  <si>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</si>
  <si>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</si>
  <si>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</si>
  <si>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</si>
  <si>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</si>
  <si>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</si>
  <si>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</si>
  <si>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</si>
  <si>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</si>
  <si>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</si>
  <si>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</si>
  <si>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</si>
  <si>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</si>
  <si>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</si>
  <si>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</si>
  <si>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</si>
  <si>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</si>
  <si>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</si>
  <si>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</si>
  <si>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</si>
  <si>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</si>
  <si>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</si>
  <si>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</si>
  <si>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</si>
  <si>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</si>
  <si>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</si>
  <si>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</si>
  <si>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</si>
  <si>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</si>
  <si>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</si>
  <si>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</si>
  <si>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</si>
  <si>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岩手県滝沢市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</si>
  <si>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</si>
  <si>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</si>
  <si>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</si>
  <si>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</si>
  <si>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</si>
  <si>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</si>
  <si>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</si>
  <si>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</si>
  <si>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</si>
  <si>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</si>
  <si>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</si>
  <si>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</si>
  <si>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</si>
  <si>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</si>
  <si>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</si>
  <si>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</si>
  <si>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</si>
  <si>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</si>
  <si>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</si>
  <si>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</si>
  <si>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</si>
  <si>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</si>
  <si>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</si>
  <si>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</si>
  <si>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</si>
  <si>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</si>
  <si>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</si>
  <si>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</si>
  <si>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</si>
  <si>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</si>
  <si>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</si>
  <si>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</si>
  <si>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</si>
  <si>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</si>
  <si>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</si>
  <si>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</si>
  <si>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</si>
  <si>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</si>
  <si>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</si>
  <si>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</si>
  <si>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</si>
  <si>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</si>
  <si>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</si>
  <si>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</si>
  <si>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</si>
  <si>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</si>
  <si>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</si>
  <si>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</si>
  <si>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</si>
  <si>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</si>
  <si>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</si>
  <si>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</si>
  <si>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</si>
  <si>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</si>
  <si>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</si>
  <si>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</si>
  <si>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</si>
  <si>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</si>
  <si>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</si>
  <si>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</si>
  <si>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</si>
  <si>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</si>
  <si>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</si>
  <si>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</si>
  <si>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</si>
  <si>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</si>
  <si>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</si>
  <si>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</si>
  <si>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</si>
  <si>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</si>
  <si>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</si>
  <si>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</si>
  <si>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</si>
  <si>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</si>
  <si>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</si>
  <si>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</si>
  <si>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</si>
  <si>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</si>
  <si>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</si>
  <si>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</si>
  <si>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</si>
  <si>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</si>
  <si>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</si>
  <si>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</si>
  <si>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</si>
  <si>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</si>
  <si>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</si>
  <si>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</si>
  <si>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</si>
  <si>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</si>
  <si>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</si>
  <si>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</si>
  <si>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</si>
  <si>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</si>
  <si>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</si>
  <si>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</si>
  <si>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</si>
  <si>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</si>
  <si>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</si>
  <si>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</si>
  <si>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</si>
  <si>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</si>
  <si>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</si>
  <si>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</si>
  <si>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</si>
  <si>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</si>
  <si>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</si>
  <si>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</si>
  <si>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</si>
  <si>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</si>
  <si>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</si>
  <si>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</si>
  <si>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</si>
  <si>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</si>
  <si>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</si>
  <si>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</si>
  <si>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</si>
  <si>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</si>
  <si>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</si>
  <si>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</si>
  <si>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</si>
  <si>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</si>
  <si>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</si>
  <si>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</si>
  <si>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</si>
  <si>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</si>
  <si>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</si>
  <si>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</si>
  <si>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</si>
  <si>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</si>
  <si>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</si>
  <si>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</si>
  <si>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</si>
  <si>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</si>
  <si>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</si>
  <si>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</si>
  <si>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</si>
  <si>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</si>
  <si>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</si>
  <si>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</si>
  <si>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</si>
  <si>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</si>
  <si>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</si>
  <si>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</si>
  <si>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</si>
  <si>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</si>
  <si>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</si>
  <si>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</si>
  <si>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</si>
  <si>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</si>
  <si>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</si>
  <si>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</si>
  <si>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</si>
  <si>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岩手県滝沢市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</si>
  <si>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</si>
  <si>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</si>
  <si>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</si>
  <si>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</si>
  <si>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</si>
  <si>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</si>
  <si>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</si>
  <si>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</si>
  <si>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</si>
  <si>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</si>
  <si>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</si>
  <si>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</si>
  <si>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</si>
  <si>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</si>
  <si>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</si>
  <si>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</si>
  <si>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</si>
  <si>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</si>
  <si>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</si>
  <si>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</si>
  <si>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</si>
  <si>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</si>
  <si>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</si>
  <si>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</si>
  <si>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</si>
  <si>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</si>
  <si>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</si>
  <si>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</si>
  <si>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</si>
  <si>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</si>
  <si>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</si>
  <si>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</si>
  <si>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</si>
  <si>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</si>
  <si>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</si>
  <si>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</si>
  <si>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介護保険介護サービス事業特別会計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</si>
  <si>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</si>
  <si>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</si>
  <si>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</si>
  <si>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</si>
  <si>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</si>
  <si>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</si>
  <si>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</si>
  <si>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</si>
  <si>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</si>
  <si>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</si>
  <si>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</si>
  <si>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</si>
  <si>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</si>
  <si>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</si>
  <si>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</si>
  <si>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</si>
  <si>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</si>
  <si>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</si>
  <si>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</si>
  <si>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</si>
  <si>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</si>
  <si>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</si>
  <si>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</si>
  <si>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</si>
  <si>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</si>
  <si>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</si>
  <si>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</si>
  <si>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</si>
  <si>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</si>
  <si>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</si>
  <si>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</si>
  <si>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</si>
  <si>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</si>
  <si>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</si>
  <si>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</si>
  <si>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</si>
  <si>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</si>
  <si>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</si>
  <si>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</si>
  <si>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</si>
  <si>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</si>
  <si>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</si>
  <si>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</si>
  <si>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</si>
  <si>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</si>
  <si>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</si>
  <si>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</si>
  <si>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</si>
  <si>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</si>
  <si>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</si>
  <si>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</si>
  <si>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</si>
  <si>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</si>
  <si>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</si>
  <si>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</si>
  <si>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</si>
  <si>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</si>
  <si>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</si>
  <si>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</si>
  <si>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</si>
  <si>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</si>
  <si>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</si>
  <si>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</si>
  <si>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</si>
  <si>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</si>
  <si>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</si>
  <si>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介護保険介護サービス事業特別会計</t>
    <phoneticPr fontId="5"/>
  </si>
  <si>
    <t>(Ｆ)</t>
    <phoneticPr fontId="5"/>
  </si>
  <si>
    <t>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</si>
  <si>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</si>
  <si>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</si>
  <si>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</si>
  <si>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</si>
  <si>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</si>
  <si>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</si>
  <si>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</si>
  <si>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</si>
  <si>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</si>
  <si>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</si>
  <si>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</si>
  <si>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</si>
  <si>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</si>
  <si>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</si>
  <si>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</si>
  <si>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</si>
  <si>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</si>
  <si>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</si>
  <si>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</si>
  <si>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</si>
  <si>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</si>
  <si>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</si>
  <si>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</si>
  <si>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</si>
  <si>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</si>
  <si>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</si>
  <si>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</si>
  <si>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</si>
  <si>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</si>
  <si>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</si>
  <si>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</si>
  <si>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</si>
  <si>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</si>
  <si>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</si>
  <si>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</si>
  <si>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</si>
  <si>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</si>
  <si>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</si>
  <si>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</si>
  <si>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</si>
  <si>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</si>
  <si>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</si>
  <si>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</si>
  <si>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</si>
  <si>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</si>
  <si>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</si>
  <si>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</si>
  <si>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</si>
  <si>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</si>
  <si>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</si>
  <si>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</si>
  <si>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</si>
  <si>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</si>
  <si>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</si>
  <si>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</si>
  <si>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</si>
  <si>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</si>
  <si>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</si>
  <si>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</si>
  <si>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</si>
  <si>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</si>
  <si>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</si>
  <si>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</si>
  <si>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</si>
  <si>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</si>
  <si>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</si>
  <si>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</si>
  <si>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</si>
  <si>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</si>
  <si>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</si>
  <si>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</si>
  <si>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</si>
  <si>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</si>
  <si>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</si>
  <si>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</si>
  <si>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</si>
  <si>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</si>
  <si>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</si>
  <si>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</si>
  <si>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</si>
  <si>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</si>
  <si>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</si>
  <si>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</si>
  <si>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</si>
  <si>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0.38</t>
  </si>
  <si>
    <t>水道事業会計</t>
  </si>
  <si>
    <t>一般会計</t>
  </si>
  <si>
    <t>下水道事業会計</t>
  </si>
  <si>
    <t>国民健康保険特別会計</t>
  </si>
  <si>
    <t>介護保険特別会計</t>
  </si>
  <si>
    <t>後期高齢者医療特別会計</t>
  </si>
  <si>
    <t>介護保険介護サービス事業特別会計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</si>
  <si>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</si>
  <si>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</si>
  <si>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</si>
  <si>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</si>
  <si>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</si>
  <si>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</si>
  <si>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</si>
  <si>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</si>
  <si>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</si>
  <si>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t>
    <phoneticPr fontId="2"/>
  </si>
  <si>
    <t>-</t>
    <phoneticPr fontId="2"/>
  </si>
  <si>
    <t>-</t>
    <phoneticPr fontId="2"/>
  </si>
  <si>
    <t>-</t>
    <phoneticPr fontId="2"/>
  </si>
  <si>
    <t>盛岡地区広域消防組合</t>
    <rPh sb="0" eb="2">
      <t>モリオカ</t>
    </rPh>
    <rPh sb="2" eb="4">
      <t>チク</t>
    </rPh>
    <rPh sb="4" eb="6">
      <t>コウイキ</t>
    </rPh>
    <rPh sb="6" eb="8">
      <t>ショウボウ</t>
    </rPh>
    <rPh sb="8" eb="10">
      <t>クミアイ</t>
    </rPh>
    <phoneticPr fontId="2"/>
  </si>
  <si>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2"/>
  </si>
  <si>
    <t>岩手県市町村総合事務組合（交通災害共済事業特別会計）</t>
    <rPh sb="0" eb="3">
      <t>イワテケン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</si>
  <si>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盛岡地区衛生処理組合</t>
    <rPh sb="0" eb="2">
      <t>モリオカ</t>
    </rPh>
    <rPh sb="2" eb="4">
      <t>チク</t>
    </rPh>
    <rPh sb="4" eb="6">
      <t>エイセイ</t>
    </rPh>
    <rPh sb="6" eb="8">
      <t>ショリ</t>
    </rPh>
    <rPh sb="8" eb="10">
      <t>クミアイ</t>
    </rPh>
    <phoneticPr fontId="2"/>
  </si>
  <si>
    <t>岩手県後期高齢者医療広域連合（後期高齢者医療特別会計）</t>
    <rPh sb="0" eb="3">
      <t>イワテケン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</si>
  <si>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滝沢・雫石環境組合</t>
    <rPh sb="0" eb="2">
      <t>タキザワ</t>
    </rPh>
    <rPh sb="3" eb="5">
      <t>シズクイシ</t>
    </rPh>
    <rPh sb="5" eb="7">
      <t>カンキョウ</t>
    </rPh>
    <rPh sb="7" eb="9">
      <t>クミアイ</t>
    </rPh>
    <phoneticPr fontId="2"/>
  </si>
  <si>
    <t>公益財団法人　滝沢市体育協会</t>
    <rPh sb="0" eb="2">
      <t>コウエキ</t>
    </rPh>
    <rPh sb="2" eb="4">
      <t>ザイダン</t>
    </rPh>
    <rPh sb="4" eb="6">
      <t>ホウジン</t>
    </rPh>
    <rPh sb="7" eb="9">
      <t>タキザワ</t>
    </rPh>
    <rPh sb="9" eb="10">
      <t>シ</t>
    </rPh>
    <rPh sb="10" eb="12">
      <t>タイイク</t>
    </rPh>
    <rPh sb="12" eb="14">
      <t>キョウカイ</t>
    </rPh>
    <phoneticPr fontId="2"/>
  </si>
  <si>
    <t>-</t>
    <phoneticPr fontId="2"/>
  </si>
  <si>
    <t>-</t>
    <phoneticPr fontId="2"/>
  </si>
  <si>
    <t>-</t>
    <phoneticPr fontId="2"/>
  </si>
  <si>
    <t>-</t>
    <phoneticPr fontId="2"/>
  </si>
  <si>
    <t>-</t>
    <phoneticPr fontId="2"/>
  </si>
  <si>
    <t>-</t>
    <phoneticPr fontId="2"/>
  </si>
  <si>
    <t>-</t>
    <phoneticPr fontId="2"/>
  </si>
  <si>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2"/>
  </si>
  <si>
    <t>-</t>
    <phoneticPr fontId="2"/>
  </si>
  <si>
    <t>地域整備特別対策事業基金</t>
    <rPh sb="0" eb="2">
      <t>チイキ</t>
    </rPh>
    <rPh sb="2" eb="4">
      <t>セイビ</t>
    </rPh>
    <rPh sb="4" eb="6">
      <t>トクベツ</t>
    </rPh>
    <rPh sb="6" eb="8">
      <t>タイサク</t>
    </rPh>
    <rPh sb="8" eb="10">
      <t>ジギョウ</t>
    </rPh>
    <rPh sb="10" eb="12">
      <t>キキン</t>
    </rPh>
    <phoneticPr fontId="5"/>
  </si>
  <si>
    <t>特定防衛施設周辺整備調整交付金事業基金</t>
    <rPh sb="0" eb="2">
      <t>トクテイ</t>
    </rPh>
    <rPh sb="2" eb="4">
      <t>ボウエイ</t>
    </rPh>
    <rPh sb="4" eb="6">
      <t>シセツ</t>
    </rPh>
    <rPh sb="6" eb="8">
      <t>シュウヘン</t>
    </rPh>
    <rPh sb="8" eb="10">
      <t>セイビ</t>
    </rPh>
    <rPh sb="10" eb="12">
      <t>チョウセイ</t>
    </rPh>
    <rPh sb="12" eb="15">
      <t>コウフキン</t>
    </rPh>
    <rPh sb="15" eb="17">
      <t>ジギョウ</t>
    </rPh>
    <rPh sb="17" eb="19">
      <t>キキン</t>
    </rPh>
    <phoneticPr fontId="2"/>
  </si>
  <si>
    <t>情報通信産業集積振興基金</t>
    <rPh sb="0" eb="2">
      <t>ジョウホウ</t>
    </rPh>
    <rPh sb="2" eb="4">
      <t>ツウシン</t>
    </rPh>
    <rPh sb="4" eb="6">
      <t>サンギョウ</t>
    </rPh>
    <rPh sb="6" eb="8">
      <t>シュウセキ</t>
    </rPh>
    <rPh sb="8" eb="10">
      <t>シンコウ</t>
    </rPh>
    <rPh sb="10" eb="12">
      <t>キキン</t>
    </rPh>
    <phoneticPr fontId="2"/>
  </si>
  <si>
    <t>森林環境譲与税基金</t>
    <rPh sb="0" eb="2">
      <t>シンリン</t>
    </rPh>
    <rPh sb="2" eb="4">
      <t>カンキョウ</t>
    </rPh>
    <rPh sb="4" eb="6">
      <t>ジョウヨ</t>
    </rPh>
    <rPh sb="6" eb="7">
      <t>ゼイ</t>
    </rPh>
    <rPh sb="7" eb="9">
      <t>キキン</t>
    </rPh>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</si>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</sst>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47278</c:v>
                </c:pt>
                <c:pt idx="1">
                  <c:v>44504</c:v>
                </c:pt>
                <c:pt idx="2">
                  <c:v>47820</c:v>
                </c:pt>
                <c:pt idx="3">
                  <c:v>41934</c:v>
                </c:pt>
                <c:pt idx="4">
                  <c:v>45588</c:v>
                </c:pt>
              </c:numCache>
            </c:numRef>
          </c:val>
          <c:smooth val="0"/>
          <c:extLst>
            <c:ext xmlns:c16="http://schemas.microsoft.com/office/drawing/2014/chart" uri="{C3380CC4-5D6E-409C-BE32-E72D297353CC}">
              <c16:uniqueId val="{00000000-4C4F-4F73-A19B-2616E4F8413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51751</c:v>
                </c:pt>
                <c:pt idx="1">
                  <c:v>74989</c:v>
                </c:pt>
                <c:pt idx="2">
                  <c:v>36196</c:v>
                </c:pt>
                <c:pt idx="3">
                  <c:v>74377</c:v>
                </c:pt>
                <c:pt idx="4">
                  <c:v>43478</c:v>
                </c:pt>
              </c:numCache>
            </c:numRef>
          </c:val>
          <c:smooth val="0"/>
          <c:extLst>
            <c:ext xmlns:c16="http://schemas.microsoft.com/office/drawing/2014/chart" uri="{C3380CC4-5D6E-409C-BE32-E72D297353CC}">
              <c16:uniqueId val="{00000001-4C4F-4F73-A19B-2616E4F84137}"/>
            </c:ext>
          </c:extLst>
        </c:ser>
        <c:dLbls>
          <c:showLegendKey val="0"/>
          <c:showVal val="0"/>
          <c:showCatName val="0"/>
          <c:showSerName val="0"/>
          <c:showPercent val="0"/>
          <c:showBubbleSize val="0"/>
        </c:dLbls>
        <c:marker val="1"/>
        <c:smooth val="0"/>
        <c:axId val="2130901232"/>
        <c:axId val="2130887632"/>
      </c:lineChart>
      <c:catAx>
        <c:axId val="21309012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0887632"/>
        <c:crosses val="autoZero"/>
        <c:auto val="1"/>
        <c:lblAlgn val="ctr"/>
        <c:lblOffset val="100"/>
        <c:tickLblSkip val="1"/>
        <c:tickMarkSkip val="1"/>
        <c:noMultiLvlLbl val="0"/>
      </c:catAx>
      <c:valAx>
        <c:axId val="2130887632"/>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09012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3.33</c:v>
                </c:pt>
                <c:pt idx="1">
                  <c:v>2.95</c:v>
                </c:pt>
                <c:pt idx="2">
                  <c:v>2.75</c:v>
                </c:pt>
                <c:pt idx="3">
                  <c:v>3.33</c:v>
                </c:pt>
                <c:pt idx="4">
                  <c:v>4.05</c:v>
                </c:pt>
              </c:numCache>
            </c:numRef>
          </c:val>
          <c:extLst>
            <c:ext xmlns:c16="http://schemas.microsoft.com/office/drawing/2014/chart" uri="{C3380CC4-5D6E-409C-BE32-E72D297353CC}">
              <c16:uniqueId val="{00000000-57AD-4280-B996-CED528218C2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11.16</c:v>
                </c:pt>
                <c:pt idx="1">
                  <c:v>11.99</c:v>
                </c:pt>
                <c:pt idx="2">
                  <c:v>12.05</c:v>
                </c:pt>
                <c:pt idx="3">
                  <c:v>13.02</c:v>
                </c:pt>
                <c:pt idx="4">
                  <c:v>13.92</c:v>
                </c:pt>
              </c:numCache>
            </c:numRef>
          </c:val>
          <c:extLst>
            <c:ext xmlns:c16="http://schemas.microsoft.com/office/drawing/2014/chart" uri="{C3380CC4-5D6E-409C-BE32-E72D297353CC}">
              <c16:uniqueId val="{00000001-57AD-4280-B996-CED528218C25}"/>
            </c:ext>
          </c:extLst>
        </c:ser>
        <c:dLbls>
          <c:showLegendKey val="0"/>
          <c:showVal val="0"/>
          <c:showCatName val="0"/>
          <c:showSerName val="0"/>
          <c:showPercent val="0"/>
          <c:showBubbleSize val="0"/>
        </c:dLbls>
        <c:gapWidth val="250"/>
        <c:overlap val="100"/>
        <c:axId val="2130888176"/>
        <c:axId val="2130888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-0.38</c:v>
                </c:pt>
                <c:pt idx="1">
                  <c:v>0.45</c:v>
                </c:pt>
                <c:pt idx="2">
                  <c:v>0.17</c:v>
                </c:pt>
                <c:pt idx="3">
                  <c:v>1.57</c:v>
                </c:pt>
                <c:pt idx="4">
                  <c:v>1.79</c:v>
                </c:pt>
              </c:numCache>
            </c:numRef>
          </c:val>
          <c:smooth val="0"/>
          <c:extLst>
            <c:ext xmlns:c16="http://schemas.microsoft.com/office/drawing/2014/chart" uri="{C3380CC4-5D6E-409C-BE32-E72D297353CC}">
              <c16:uniqueId val="{00000002-57AD-4280-B996-CED528218C25}"/>
            </c:ext>
          </c:extLst>
        </c:ser>
        <c:dLbls>
          <c:showLegendKey val="0"/>
          <c:showVal val="0"/>
          <c:showCatName val="0"/>
          <c:showSerName val="0"/>
          <c:showPercent val="0"/>
          <c:showBubbleSize val="0"/>
        </c:dLbls>
        <c:marker val="1"/>
        <c:smooth val="0"/>
        <c:axId val="2130888176"/>
        <c:axId val="2130888720"/>
      </c:lineChart>
      <c:catAx>
        <c:axId val="2130888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30888720"/>
        <c:crosses val="autoZero"/>
        <c:auto val="1"/>
        <c:lblAlgn val="ctr"/>
        <c:lblOffset val="100"/>
        <c:tickLblSkip val="1"/>
        <c:tickMarkSkip val="1"/>
        <c:noMultiLvlLbl val="0"/>
      </c:catAx>
      <c:valAx>
        <c:axId val="2130888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888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2.94</c:v>
                </c:pt>
                <c:pt idx="2">
                  <c:v>#N/A</c:v>
                </c:pt>
                <c:pt idx="3">
                  <c:v>0.05</c:v>
                </c:pt>
                <c:pt idx="4">
                  <c:v>#N/A</c:v>
                </c:pt>
                <c:pt idx="5">
                  <c:v>0</c:v>
                </c:pt>
                <c:pt idx="6">
                  <c:v>0</c:v>
                </c:pt>
                <c:pt idx="7">
                  <c:v>0</c:v>
                </c:pt>
                <c:pt idx="8">
                  <c:v>0</c:v>
                </c:pt>
                <c:pt idx="9">
                  <c:v>0</c:v>
                </c:pt>
              </c:numCache>
            </c:numRef>
          </c:val>
          <c:extLst>
            <c:ext xmlns:c16="http://schemas.microsoft.com/office/drawing/2014/chart" uri="{C3380CC4-5D6E-409C-BE32-E72D297353CC}">
              <c16:uniqueId val="{00000000-CD89-4E3A-9764-74D300F5BA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D89-4E3A-9764-74D300F5BA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CD89-4E3A-9764-74D300F5BA47}"/>
            </c:ext>
          </c:extLst>
        </c:ser>
        <c:ser>
          <c:idx val="3"/>
          <c:order val="3"/>
          <c:tx>
            <c:strRef>
              <c:f>データシート!$A$30</c:f>
              <c:strCache>
                <c:ptCount val="1"/>
                <c:pt idx="0">
                  <c:v>介護保険介護サービス事業特別会計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D89-4E3A-9764-74D300F5BA47}"/>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0.02</c:v>
                </c:pt>
                <c:pt idx="2">
                  <c:v>#N/A</c:v>
                </c:pt>
                <c:pt idx="3">
                  <c:v>0.03</c:v>
                </c:pt>
                <c:pt idx="4">
                  <c:v>#N/A</c:v>
                </c:pt>
                <c:pt idx="5">
                  <c:v>0.02</c:v>
                </c:pt>
                <c:pt idx="6">
                  <c:v>#N/A</c:v>
                </c:pt>
                <c:pt idx="7">
                  <c:v>0.03</c:v>
                </c:pt>
                <c:pt idx="8">
                  <c:v>#N/A</c:v>
                </c:pt>
                <c:pt idx="9">
                  <c:v>0.04</c:v>
                </c:pt>
              </c:numCache>
            </c:numRef>
          </c:val>
          <c:extLst>
            <c:ext xmlns:c16="http://schemas.microsoft.com/office/drawing/2014/chart" uri="{C3380CC4-5D6E-409C-BE32-E72D297353CC}">
              <c16:uniqueId val="{00000004-CD89-4E3A-9764-74D300F5BA47}"/>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0.54</c:v>
                </c:pt>
                <c:pt idx="2">
                  <c:v>#N/A</c:v>
                </c:pt>
                <c:pt idx="3">
                  <c:v>0.55000000000000004</c:v>
                </c:pt>
                <c:pt idx="4">
                  <c:v>#N/A</c:v>
                </c:pt>
                <c:pt idx="5">
                  <c:v>0.63</c:v>
                </c:pt>
                <c:pt idx="6">
                  <c:v>#N/A</c:v>
                </c:pt>
                <c:pt idx="7">
                  <c:v>0.37</c:v>
                </c:pt>
                <c:pt idx="8">
                  <c:v>#N/A</c:v>
                </c:pt>
                <c:pt idx="9">
                  <c:v>0.38</c:v>
                </c:pt>
              </c:numCache>
            </c:numRef>
          </c:val>
          <c:extLst>
            <c:ext xmlns:c16="http://schemas.microsoft.com/office/drawing/2014/chart" uri="{C3380CC4-5D6E-409C-BE32-E72D297353CC}">
              <c16:uniqueId val="{00000005-CD89-4E3A-9764-74D300F5BA47}"/>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1.4</c:v>
                </c:pt>
                <c:pt idx="2">
                  <c:v>#N/A</c:v>
                </c:pt>
                <c:pt idx="3">
                  <c:v>2.74</c:v>
                </c:pt>
                <c:pt idx="4">
                  <c:v>#N/A</c:v>
                </c:pt>
                <c:pt idx="5">
                  <c:v>2.56</c:v>
                </c:pt>
                <c:pt idx="6">
                  <c:v>#N/A</c:v>
                </c:pt>
                <c:pt idx="7">
                  <c:v>0.43</c:v>
                </c:pt>
                <c:pt idx="8">
                  <c:v>#N/A</c:v>
                </c:pt>
                <c:pt idx="9">
                  <c:v>0.43</c:v>
                </c:pt>
              </c:numCache>
            </c:numRef>
          </c:val>
          <c:extLst>
            <c:ext xmlns:c16="http://schemas.microsoft.com/office/drawing/2014/chart" uri="{C3380CC4-5D6E-409C-BE32-E72D297353CC}">
              <c16:uniqueId val="{00000006-CD89-4E3A-9764-74D300F5BA47}"/>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c:v>
                </c:pt>
                <c:pt idx="2">
                  <c:v>#N/A</c:v>
                </c:pt>
                <c:pt idx="3">
                  <c:v>0.56000000000000005</c:v>
                </c:pt>
                <c:pt idx="4">
                  <c:v>#N/A</c:v>
                </c:pt>
                <c:pt idx="5">
                  <c:v>1.24</c:v>
                </c:pt>
                <c:pt idx="6">
                  <c:v>#N/A</c:v>
                </c:pt>
                <c:pt idx="7">
                  <c:v>1.1100000000000001</c:v>
                </c:pt>
                <c:pt idx="8">
                  <c:v>#N/A</c:v>
                </c:pt>
                <c:pt idx="9">
                  <c:v>1.79</c:v>
                </c:pt>
              </c:numCache>
            </c:numRef>
          </c:val>
          <c:extLst>
            <c:ext xmlns:c16="http://schemas.microsoft.com/office/drawing/2014/chart" uri="{C3380CC4-5D6E-409C-BE32-E72D297353CC}">
              <c16:uniqueId val="{00000007-CD89-4E3A-9764-74D300F5BA4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3.33</c:v>
                </c:pt>
                <c:pt idx="2">
                  <c:v>#N/A</c:v>
                </c:pt>
                <c:pt idx="3">
                  <c:v>2.94</c:v>
                </c:pt>
                <c:pt idx="4">
                  <c:v>#N/A</c:v>
                </c:pt>
                <c:pt idx="5">
                  <c:v>2.74</c:v>
                </c:pt>
                <c:pt idx="6">
                  <c:v>#N/A</c:v>
                </c:pt>
                <c:pt idx="7">
                  <c:v>3.32</c:v>
                </c:pt>
                <c:pt idx="8">
                  <c:v>#N/A</c:v>
                </c:pt>
                <c:pt idx="9">
                  <c:v>4.04</c:v>
                </c:pt>
              </c:numCache>
            </c:numRef>
          </c:val>
          <c:extLst>
            <c:ext xmlns:c16="http://schemas.microsoft.com/office/drawing/2014/chart" uri="{C3380CC4-5D6E-409C-BE32-E72D297353CC}">
              <c16:uniqueId val="{00000008-CD89-4E3A-9764-74D300F5BA4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7.96</c:v>
                </c:pt>
                <c:pt idx="2">
                  <c:v>#N/A</c:v>
                </c:pt>
                <c:pt idx="3">
                  <c:v>8.7799999999999994</c:v>
                </c:pt>
                <c:pt idx="4">
                  <c:v>#N/A</c:v>
                </c:pt>
                <c:pt idx="5">
                  <c:v>8.1999999999999993</c:v>
                </c:pt>
                <c:pt idx="6">
                  <c:v>#N/A</c:v>
                </c:pt>
                <c:pt idx="7">
                  <c:v>8.7799999999999994</c:v>
                </c:pt>
                <c:pt idx="8">
                  <c:v>#N/A</c:v>
                </c:pt>
                <c:pt idx="9">
                  <c:v>8.4700000000000006</c:v>
                </c:pt>
              </c:numCache>
            </c:numRef>
          </c:val>
          <c:extLst>
            <c:ext xmlns:c16="http://schemas.microsoft.com/office/drawing/2014/chart" uri="{C3380CC4-5D6E-409C-BE32-E72D297353CC}">
              <c16:uniqueId val="{00000009-CD89-4E3A-9764-74D300F5BA47}"/>
            </c:ext>
          </c:extLst>
        </c:ser>
        <c:dLbls>
          <c:showLegendKey val="0"/>
          <c:showVal val="0"/>
          <c:showCatName val="0"/>
          <c:showSerName val="0"/>
          <c:showPercent val="0"/>
          <c:showBubbleSize val="0"/>
        </c:dLbls>
        <c:gapWidth val="150"/>
        <c:overlap val="100"/>
        <c:axId val="2130890352"/>
        <c:axId val="2130891984"/>
      </c:barChart>
      <c:catAx>
        <c:axId val="2130890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891984"/>
        <c:crosses val="autoZero"/>
        <c:auto val="1"/>
        <c:lblAlgn val="ctr"/>
        <c:lblOffset val="100"/>
        <c:tickLblSkip val="1"/>
        <c:tickMarkSkip val="1"/>
        <c:noMultiLvlLbl val="0"/>
      </c:catAx>
      <c:valAx>
        <c:axId val="2130891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890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1328</c:v>
                </c:pt>
                <c:pt idx="5">
                  <c:v>1314</c:v>
                </c:pt>
                <c:pt idx="8">
                  <c:v>1306</c:v>
                </c:pt>
                <c:pt idx="11">
                  <c:v>1212</c:v>
                </c:pt>
                <c:pt idx="14">
                  <c:v>1240</c:v>
                </c:pt>
              </c:numCache>
            </c:numRef>
          </c:val>
          <c:extLst>
            <c:ext xmlns:c16="http://schemas.microsoft.com/office/drawing/2014/chart" uri="{C3380CC4-5D6E-409C-BE32-E72D297353CC}">
              <c16:uniqueId val="{00000000-1279-445D-B6E3-21F912AFE02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279-445D-B6E3-21F912AFE02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279-445D-B6E3-21F912AFE02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424</c:v>
                </c:pt>
                <c:pt idx="3">
                  <c:v>403</c:v>
                </c:pt>
                <c:pt idx="6">
                  <c:v>196</c:v>
                </c:pt>
                <c:pt idx="9">
                  <c:v>142</c:v>
                </c:pt>
                <c:pt idx="12">
                  <c:v>127</c:v>
                </c:pt>
              </c:numCache>
            </c:numRef>
          </c:val>
          <c:extLst>
            <c:ext xmlns:c16="http://schemas.microsoft.com/office/drawing/2014/chart" uri="{C3380CC4-5D6E-409C-BE32-E72D297353CC}">
              <c16:uniqueId val="{00000003-1279-445D-B6E3-21F912AFE02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309</c:v>
                </c:pt>
                <c:pt idx="3">
                  <c:v>335</c:v>
                </c:pt>
                <c:pt idx="6">
                  <c:v>307</c:v>
                </c:pt>
                <c:pt idx="9">
                  <c:v>326</c:v>
                </c:pt>
                <c:pt idx="12">
                  <c:v>327</c:v>
                </c:pt>
              </c:numCache>
            </c:numRef>
          </c:val>
          <c:extLst>
            <c:ext xmlns:c16="http://schemas.microsoft.com/office/drawing/2014/chart" uri="{C3380CC4-5D6E-409C-BE32-E72D297353CC}">
              <c16:uniqueId val="{00000004-1279-445D-B6E3-21F912AFE02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279-445D-B6E3-21F912AFE02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279-445D-B6E3-21F912AFE02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1268</c:v>
                </c:pt>
                <c:pt idx="3">
                  <c:v>1344</c:v>
                </c:pt>
                <c:pt idx="6">
                  <c:v>1337</c:v>
                </c:pt>
                <c:pt idx="9">
                  <c:v>1326</c:v>
                </c:pt>
                <c:pt idx="12">
                  <c:v>1379</c:v>
                </c:pt>
              </c:numCache>
            </c:numRef>
          </c:val>
          <c:extLst>
            <c:ext xmlns:c16="http://schemas.microsoft.com/office/drawing/2014/chart" uri="{C3380CC4-5D6E-409C-BE32-E72D297353CC}">
              <c16:uniqueId val="{00000007-1279-445D-B6E3-21F912AFE02D}"/>
            </c:ext>
          </c:extLst>
        </c:ser>
        <c:dLbls>
          <c:showLegendKey val="0"/>
          <c:showVal val="0"/>
          <c:showCatName val="0"/>
          <c:showSerName val="0"/>
          <c:showPercent val="0"/>
          <c:showBubbleSize val="0"/>
        </c:dLbls>
        <c:gapWidth val="100"/>
        <c:overlap val="100"/>
        <c:axId val="2130892528"/>
        <c:axId val="2130894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673</c:v>
                </c:pt>
                <c:pt idx="2">
                  <c:v>#N/A</c:v>
                </c:pt>
                <c:pt idx="3">
                  <c:v>#N/A</c:v>
                </c:pt>
                <c:pt idx="4">
                  <c:v>768</c:v>
                </c:pt>
                <c:pt idx="5">
                  <c:v>#N/A</c:v>
                </c:pt>
                <c:pt idx="6">
                  <c:v>#N/A</c:v>
                </c:pt>
                <c:pt idx="7">
                  <c:v>534</c:v>
                </c:pt>
                <c:pt idx="8">
                  <c:v>#N/A</c:v>
                </c:pt>
                <c:pt idx="9">
                  <c:v>#N/A</c:v>
                </c:pt>
                <c:pt idx="10">
                  <c:v>582</c:v>
                </c:pt>
                <c:pt idx="11">
                  <c:v>#N/A</c:v>
                </c:pt>
                <c:pt idx="12">
                  <c:v>#N/A</c:v>
                </c:pt>
                <c:pt idx="13">
                  <c:v>593</c:v>
                </c:pt>
                <c:pt idx="14">
                  <c:v>#N/A</c:v>
                </c:pt>
              </c:numCache>
            </c:numRef>
          </c:val>
          <c:smooth val="0"/>
          <c:extLst>
            <c:ext xmlns:c16="http://schemas.microsoft.com/office/drawing/2014/chart" uri="{C3380CC4-5D6E-409C-BE32-E72D297353CC}">
              <c16:uniqueId val="{00000008-1279-445D-B6E3-21F912AFE02D}"/>
            </c:ext>
          </c:extLst>
        </c:ser>
        <c:dLbls>
          <c:showLegendKey val="0"/>
          <c:showVal val="0"/>
          <c:showCatName val="0"/>
          <c:showSerName val="0"/>
          <c:showPercent val="0"/>
          <c:showBubbleSize val="0"/>
        </c:dLbls>
        <c:marker val="1"/>
        <c:smooth val="0"/>
        <c:axId val="2130892528"/>
        <c:axId val="2130894160"/>
      </c:lineChart>
      <c:catAx>
        <c:axId val="2130892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30894160"/>
        <c:crosses val="autoZero"/>
        <c:auto val="1"/>
        <c:lblAlgn val="ctr"/>
        <c:lblOffset val="100"/>
        <c:tickLblSkip val="1"/>
        <c:tickMarkSkip val="1"/>
        <c:noMultiLvlLbl val="0"/>
      </c:catAx>
      <c:valAx>
        <c:axId val="2130894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892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14919</c:v>
                </c:pt>
                <c:pt idx="5">
                  <c:v>14672</c:v>
                </c:pt>
                <c:pt idx="8">
                  <c:v>14431</c:v>
                </c:pt>
                <c:pt idx="11">
                  <c:v>14767</c:v>
                </c:pt>
                <c:pt idx="14">
                  <c:v>14312</c:v>
                </c:pt>
              </c:numCache>
            </c:numRef>
          </c:val>
          <c:extLst>
            <c:ext xmlns:c16="http://schemas.microsoft.com/office/drawing/2014/chart" uri="{C3380CC4-5D6E-409C-BE32-E72D297353CC}">
              <c16:uniqueId val="{00000000-5BB3-4EAB-88A2-C82E157CFD6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5BB3-4EAB-88A2-C82E157CFD6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1842</c:v>
                </c:pt>
                <c:pt idx="5">
                  <c:v>2336</c:v>
                </c:pt>
                <c:pt idx="8">
                  <c:v>2796</c:v>
                </c:pt>
                <c:pt idx="11">
                  <c:v>3246</c:v>
                </c:pt>
                <c:pt idx="14">
                  <c:v>3370</c:v>
                </c:pt>
              </c:numCache>
            </c:numRef>
          </c:val>
          <c:extLst>
            <c:ext xmlns:c16="http://schemas.microsoft.com/office/drawing/2014/chart" uri="{C3380CC4-5D6E-409C-BE32-E72D297353CC}">
              <c16:uniqueId val="{00000002-5BB3-4EAB-88A2-C82E157CFD6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BB3-4EAB-88A2-C82E157CFD6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BB3-4EAB-88A2-C82E157CFD6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BB3-4EAB-88A2-C82E157CFD6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1424</c:v>
                </c:pt>
                <c:pt idx="3">
                  <c:v>1443</c:v>
                </c:pt>
                <c:pt idx="6">
                  <c:v>1732</c:v>
                </c:pt>
                <c:pt idx="9">
                  <c:v>1257</c:v>
                </c:pt>
                <c:pt idx="12">
                  <c:v>1190</c:v>
                </c:pt>
              </c:numCache>
            </c:numRef>
          </c:val>
          <c:extLst>
            <c:ext xmlns:c16="http://schemas.microsoft.com/office/drawing/2014/chart" uri="{C3380CC4-5D6E-409C-BE32-E72D297353CC}">
              <c16:uniqueId val="{00000006-5BB3-4EAB-88A2-C82E157CFD6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1051</c:v>
                </c:pt>
                <c:pt idx="3">
                  <c:v>754</c:v>
                </c:pt>
                <c:pt idx="6">
                  <c:v>571</c:v>
                </c:pt>
                <c:pt idx="9">
                  <c:v>389</c:v>
                </c:pt>
                <c:pt idx="12">
                  <c:v>280</c:v>
                </c:pt>
              </c:numCache>
            </c:numRef>
          </c:val>
          <c:extLst>
            <c:ext xmlns:c16="http://schemas.microsoft.com/office/drawing/2014/chart" uri="{C3380CC4-5D6E-409C-BE32-E72D297353CC}">
              <c16:uniqueId val="{00000007-5BB3-4EAB-88A2-C82E157CFD6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3846</c:v>
                </c:pt>
                <c:pt idx="3">
                  <c:v>4088</c:v>
                </c:pt>
                <c:pt idx="6">
                  <c:v>3931</c:v>
                </c:pt>
                <c:pt idx="9">
                  <c:v>3478</c:v>
                </c:pt>
                <c:pt idx="12">
                  <c:v>3613</c:v>
                </c:pt>
              </c:numCache>
            </c:numRef>
          </c:val>
          <c:extLst>
            <c:ext xmlns:c16="http://schemas.microsoft.com/office/drawing/2014/chart" uri="{C3380CC4-5D6E-409C-BE32-E72D297353CC}">
              <c16:uniqueId val="{00000008-5BB3-4EAB-88A2-C82E157CFD6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BB3-4EAB-88A2-C82E157CFD6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15848</c:v>
                </c:pt>
                <c:pt idx="3">
                  <c:v>17202</c:v>
                </c:pt>
                <c:pt idx="6">
                  <c:v>17173</c:v>
                </c:pt>
                <c:pt idx="9">
                  <c:v>18489</c:v>
                </c:pt>
                <c:pt idx="12">
                  <c:v>18859</c:v>
                </c:pt>
              </c:numCache>
            </c:numRef>
          </c:val>
          <c:extLst>
            <c:ext xmlns:c16="http://schemas.microsoft.com/office/drawing/2014/chart" uri="{C3380CC4-5D6E-409C-BE32-E72D297353CC}">
              <c16:uniqueId val="{0000000A-5BB3-4EAB-88A2-C82E157CFD6A}"/>
            </c:ext>
          </c:extLst>
        </c:ser>
        <c:dLbls>
          <c:showLegendKey val="0"/>
          <c:showVal val="0"/>
          <c:showCatName val="0"/>
          <c:showSerName val="0"/>
          <c:showPercent val="0"/>
          <c:showBubbleSize val="0"/>
        </c:dLbls>
        <c:gapWidth val="100"/>
        <c:overlap val="100"/>
        <c:axId val="2130895248"/>
        <c:axId val="21308963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5407</c:v>
                </c:pt>
                <c:pt idx="2">
                  <c:v>#N/A</c:v>
                </c:pt>
                <c:pt idx="3">
                  <c:v>#N/A</c:v>
                </c:pt>
                <c:pt idx="4">
                  <c:v>6479</c:v>
                </c:pt>
                <c:pt idx="5">
                  <c:v>#N/A</c:v>
                </c:pt>
                <c:pt idx="6">
                  <c:v>#N/A</c:v>
                </c:pt>
                <c:pt idx="7">
                  <c:v>6180</c:v>
                </c:pt>
                <c:pt idx="8">
                  <c:v>#N/A</c:v>
                </c:pt>
                <c:pt idx="9">
                  <c:v>#N/A</c:v>
                </c:pt>
                <c:pt idx="10">
                  <c:v>5600</c:v>
                </c:pt>
                <c:pt idx="11">
                  <c:v>#N/A</c:v>
                </c:pt>
                <c:pt idx="12">
                  <c:v>#N/A</c:v>
                </c:pt>
                <c:pt idx="13">
                  <c:v>6261</c:v>
                </c:pt>
                <c:pt idx="14">
                  <c:v>#N/A</c:v>
                </c:pt>
              </c:numCache>
            </c:numRef>
          </c:val>
          <c:smooth val="0"/>
          <c:extLst>
            <c:ext xmlns:c16="http://schemas.microsoft.com/office/drawing/2014/chart" uri="{C3380CC4-5D6E-409C-BE32-E72D297353CC}">
              <c16:uniqueId val="{0000000B-5BB3-4EAB-88A2-C82E157CFD6A}"/>
            </c:ext>
          </c:extLst>
        </c:ser>
        <c:dLbls>
          <c:showLegendKey val="0"/>
          <c:showVal val="0"/>
          <c:showCatName val="0"/>
          <c:showSerName val="0"/>
          <c:showPercent val="0"/>
          <c:showBubbleSize val="0"/>
        </c:dLbls>
        <c:marker val="1"/>
        <c:smooth val="0"/>
        <c:axId val="2130895248"/>
        <c:axId val="2130896336"/>
      </c:lineChart>
      <c:catAx>
        <c:axId val="213089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130896336"/>
        <c:crosses val="autoZero"/>
        <c:auto val="1"/>
        <c:lblAlgn val="ctr"/>
        <c:lblOffset val="100"/>
        <c:tickLblSkip val="1"/>
        <c:tickMarkSkip val="1"/>
        <c:noMultiLvlLbl val="0"/>
      </c:catAx>
      <c:valAx>
        <c:axId val="21308963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3089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1271</c:v>
                </c:pt>
                <c:pt idx="1">
                  <c:v>1375</c:v>
                </c:pt>
                <c:pt idx="2">
                  <c:v>1486</c:v>
                </c:pt>
              </c:numCache>
            </c:numRef>
          </c:val>
          <c:extLst>
            <c:ext xmlns:c16="http://schemas.microsoft.com/office/drawing/2014/chart" uri="{C3380CC4-5D6E-409C-BE32-E72D297353CC}">
              <c16:uniqueId val="{00000000-C741-4F5A-9469-3FE68EDE1D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382</c:v>
                </c:pt>
                <c:pt idx="1">
                  <c:v>643</c:v>
                </c:pt>
                <c:pt idx="2">
                  <c:v>643</c:v>
                </c:pt>
              </c:numCache>
            </c:numRef>
          </c:val>
          <c:extLst>
            <c:ext xmlns:c16="http://schemas.microsoft.com/office/drawing/2014/chart" uri="{C3380CC4-5D6E-409C-BE32-E72D297353CC}">
              <c16:uniqueId val="{00000001-C741-4F5A-9469-3FE68EDE1D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343</c:v>
                </c:pt>
                <c:pt idx="1">
                  <c:v>128</c:v>
                </c:pt>
                <c:pt idx="2">
                  <c:v>155</c:v>
                </c:pt>
              </c:numCache>
            </c:numRef>
          </c:val>
          <c:extLst>
            <c:ext xmlns:c16="http://schemas.microsoft.com/office/drawing/2014/chart" uri="{C3380CC4-5D6E-409C-BE32-E72D297353CC}">
              <c16:uniqueId val="{00000002-C741-4F5A-9469-3FE68EDE1DF4}"/>
            </c:ext>
          </c:extLst>
        </c:ser>
        <c:dLbls>
          <c:showLegendKey val="0"/>
          <c:showVal val="0"/>
          <c:showCatName val="0"/>
          <c:showSerName val="0"/>
          <c:showPercent val="0"/>
          <c:showBubbleSize val="0"/>
        </c:dLbls>
        <c:gapWidth val="120"/>
        <c:overlap val="100"/>
        <c:axId val="2130896880"/>
        <c:axId val="147697776"/>
      </c:barChart>
      <c:catAx>
        <c:axId val="213089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47697776"/>
        <c:crosses val="autoZero"/>
        <c:auto val="1"/>
        <c:lblAlgn val="ctr"/>
        <c:lblOffset val="100"/>
        <c:tickLblSkip val="1"/>
        <c:tickMarkSkip val="1"/>
        <c:noMultiLvlLbl val="0"/>
      </c:catAx>
      <c:valAx>
        <c:axId val="1476977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3089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実質公債費比率は３ヵ年平均で</a:t>
          </a:r>
          <a:r>
            <a:rPr kumimoji="1" lang="ja-JP" altLang="en-US" sz="1100">
              <a:solidFill>
                <a:schemeClr val="dk1"/>
              </a:solidFill>
              <a:effectLst/>
              <a:latin typeface="+mn-lt"/>
              <a:ea typeface="+mn-ea"/>
              <a:cs typeface="+mn-cs"/>
            </a:rPr>
            <a:t>６．１</a:t>
          </a:r>
          <a:r>
            <a:rPr kumimoji="1" lang="ja-JP" altLang="ja-JP" sz="1100">
              <a:solidFill>
                <a:schemeClr val="dk1"/>
              </a:solidFill>
              <a:effectLst/>
              <a:latin typeface="+mn-lt"/>
              <a:ea typeface="+mn-ea"/>
              <a:cs typeface="+mn-cs"/>
            </a:rPr>
            <a:t>％となっており、前年度の３ヵ年平均</a:t>
          </a:r>
          <a:r>
            <a:rPr kumimoji="1" lang="ja-JP" altLang="en-US" sz="1100">
              <a:solidFill>
                <a:schemeClr val="dk1"/>
              </a:solidFill>
              <a:effectLst/>
              <a:latin typeface="+mn-lt"/>
              <a:ea typeface="+mn-ea"/>
              <a:cs typeface="+mn-cs"/>
            </a:rPr>
            <a:t>から０．７％減となった</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その要因は一部事務組合等の地方債における一部償還終了及び平成２８年度実質公債費比率（単年度）が高かったことに伴い前年度と比較し、今年度実質公債費比率（３ヵ年平均）が減となったものである。</a:t>
          </a:r>
          <a:endParaRPr lang="ja-JP" altLang="ja-JP" sz="1400">
            <a:effectLst/>
          </a:endParaRPr>
        </a:p>
        <a:p>
          <a:r>
            <a:rPr kumimoji="1" lang="ja-JP" altLang="ja-JP" sz="1100">
              <a:solidFill>
                <a:schemeClr val="dk1"/>
              </a:solidFill>
              <a:effectLst/>
              <a:latin typeface="+mn-lt"/>
              <a:ea typeface="+mn-ea"/>
              <a:cs typeface="+mn-cs"/>
            </a:rPr>
            <a:t>　大型建設事業を実施したことにより、</a:t>
          </a:r>
          <a:r>
            <a:rPr kumimoji="1" lang="ja-JP" altLang="en-US" sz="1100">
              <a:solidFill>
                <a:schemeClr val="dk1"/>
              </a:solidFill>
              <a:effectLst/>
              <a:latin typeface="+mn-lt"/>
              <a:ea typeface="+mn-ea"/>
              <a:cs typeface="+mn-cs"/>
            </a:rPr>
            <a:t>令和５年度をピークとして</a:t>
          </a:r>
          <a:r>
            <a:rPr kumimoji="1" lang="ja-JP" altLang="ja-JP" sz="1100">
              <a:solidFill>
                <a:schemeClr val="dk1"/>
              </a:solidFill>
              <a:effectLst/>
              <a:latin typeface="+mn-lt"/>
              <a:ea typeface="+mn-ea"/>
              <a:cs typeface="+mn-cs"/>
            </a:rPr>
            <a:t>地方債の償還額の増加が見込まれることから、プライマリーバランス及び投資的経費の状況を考慮しつつ、実質公債費比率の上昇の抑制に努める。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当市は記入対象となる減債基金残高無し。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６６．３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％と前年度と比べ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６．５</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した。その要因としては、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スマートインターチェンジ整備事業及び小中学校空調整備事業における新規地方債の借入等による地方債の現在高の増、上水道及び下水道事業における公営企業債等繰入見込み額の増、基準財政需要額算入見込額の減により、将来負担比率が増となったもの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平成２８年度から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おいて、大型建設事業の実施等に係る地方債の新規発行により、地方債現在高が上昇したことから、プライマリーバランスを考慮した地方債の新規発行に努め、財政構造改革の推進による中期財政計画に掲げる住民一人あたりの財政調整基金の増加を図り、将来負担比率の上昇の抑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岩手県滝沢市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年度に着手した財政構造改革による歳入拡大と歳出削減の成果等により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110,271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千円増加した。その他特定目的基金については、ふるさと納税関連事業のために地域整備特別対策事業基金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千円を取崩した一方、ふるさと納税による寄附金を地域整備特別対策事業基金に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22,544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千円積立て、特定防衛施設周辺整備調整交付金事業基金に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千円を積立てたこと等により、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26,781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千円の増となっている。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住民一人当たりの基金残高は、類似団体平均、岩手県平均を下回っており、新型コロナウイルス感染症による影響により更に厳しい状況が想定されるが、不測の災害等に対応できるよう積立額を増加させ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地域整備特別対策事業基金：地域整備及び自ら考え自ら行う地域づくりの推進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特定防衛施設周辺整備調整交付金事業基金：防衛施設周辺の生活環境の整備等に関する法律第９条の規定による公共用の施設の整備又はその他の生活環境の改善若しくは開発の円滑な実施への寄与</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情報通信産業集積振興基金：ＩＰＵイノベーションセンターの管理及び運営に関する事業、市が所有する情報通信産業の集積を図るための用地の管理</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地域整備特別対策事業基金：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ふるさと納税寄附金の積立による約２千２百万円の増、ふるさと納税関連事業のために３千万円取り崩した結果、約７百万円の減</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特定防衛施設周辺整備調整交付金事業基金：特定防衛施設周辺整備調整交付金の積立による約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情報通信産業集積振興基金：一般財源の積立２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森林環境譲与税基金：森林整備及びその促進に関する施策に要する経費の財源に充てるため、令和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年度以降積立を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平成２７年度に着手した財政構造改革により、他団体との比較に基づく歳出の削減等に継続して取り組んだ結果、残高増となった。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中期財政計画において、財政調整基金にあっては残高を住民一人当たり５万円程度を最低ラインと考えており、財政構造改革の推進により積立額を増加させるよう努める。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平成３０年度は新設校整備事業やスマートインターチェンジ整備事業等の大規模事業に係る起債償還を見込み、積立を行い残高増となっていたが、令和元年度においては積立、取崩しは行っていない。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令和５年度に地方債償還のピークを迎えるため、これに備えて計画的に積立を行ってきた。当面は同程度の償還が見込まれる。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55,448
55,187
182.46
19,514,168
19,051,221
431,846
10,670,369
18,859,482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ja-JP" altLang="en-US" sz="1100">
              <a:solidFill>
                <a:schemeClr val="dk1"/>
              </a:solidFill>
              <a:effectLst/>
              <a:latin typeface="+mn-lt"/>
              <a:ea typeface="+mn-ea"/>
              <a:cs typeface="+mn-cs"/>
            </a:rPr>
            <a:t>３０</a:t>
          </a:r>
          <a:r>
            <a:rPr kumimoji="1" lang="ja-JP" altLang="ja-JP" sz="1100">
              <a:solidFill>
                <a:schemeClr val="dk1"/>
              </a:solidFill>
              <a:effectLst/>
              <a:latin typeface="+mn-lt"/>
              <a:ea typeface="+mn-ea"/>
              <a:cs typeface="+mn-cs"/>
            </a:rPr>
            <a:t>年度から０．０１ポイント増加し、類似団体平均を０．１</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平成２７年度から取り組み始めた財政構造改革を推進し、更なる自主財源の拡大、手数料の見直し、事業の厳選及びサービスと負担の在り方の検討に取り組み、持続性のある財政構造への転換を図る。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34925</xdr:rowOff>
    </xdr:to>
    <xdr:cxnSp macro="">
      <xdr:nvCxnSpPr>
        <xdr:cNvPr id="69" name="直線コネクタ 68"/>
        <xdr:cNvCxnSpPr/>
      </xdr:nvCxnSpPr>
      <xdr:spPr>
        <a:xfrm flipV="1">
          <a:off x="4114800" y="738716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55033</xdr:rowOff>
    </xdr:to>
    <xdr:cxnSp macro="">
      <xdr:nvCxnSpPr>
        <xdr:cNvPr id="72" name="直線コネクタ 71"/>
        <xdr:cNvCxnSpPr/>
      </xdr:nvCxnSpPr>
      <xdr:spPr>
        <a:xfrm flipV="1">
          <a:off x="3225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75142</xdr:rowOff>
    </xdr:to>
    <xdr:cxnSp macro="">
      <xdr:nvCxnSpPr>
        <xdr:cNvPr id="75" name="直線コネクタ 74"/>
        <xdr:cNvCxnSpPr/>
      </xdr:nvCxnSpPr>
      <xdr:spPr>
        <a:xfrm flipV="1">
          <a:off x="2336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xdr:cNvCxnSpPr/>
      </xdr:nvCxnSpPr>
      <xdr:spPr>
        <a:xfrm flipV="1">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26052</xdr:rowOff>
    </xdr:from>
    <xdr:ext cx="762000" cy="259045"/>
    <xdr:sp macro="" textlink="">
      <xdr:nvSpPr>
        <xdr:cNvPr id="82" name="テキスト ボックス 81"/>
        <xdr:cNvSpPr txBox="1"/>
      </xdr:nvSpPr>
      <xdr:spPr>
        <a:xfrm>
          <a:off x="1066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91" name="テキスト ボックス 90"/>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2" name="楕円 91"/>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3" name="テキスト ボックス 92"/>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24342</xdr:rowOff>
    </xdr:from>
    <xdr:to>
      <xdr:col>11</xdr:col>
      <xdr:colOff>82550</xdr:colOff>
      <xdr:row>43</xdr:row>
      <xdr:rowOff>125942</xdr:rowOff>
    </xdr:to>
    <xdr:sp macro="" textlink="">
      <xdr:nvSpPr>
        <xdr:cNvPr id="94" name="楕円 93"/>
        <xdr:cNvSpPr/>
      </xdr:nvSpPr>
      <xdr:spPr>
        <a:xfrm>
          <a:off x="2286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110719</xdr:rowOff>
    </xdr:from>
    <xdr:ext cx="762000" cy="259045"/>
    <xdr:sp macro="" textlink="">
      <xdr:nvSpPr>
        <xdr:cNvPr id="95" name="テキスト ボックス 94"/>
        <xdr:cNvSpPr txBox="1"/>
      </xdr:nvSpPr>
      <xdr:spPr>
        <a:xfrm>
          <a:off x="1955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ja-JP" altLang="en-US" sz="1100">
              <a:solidFill>
                <a:schemeClr val="dk1"/>
              </a:solidFill>
              <a:effectLst/>
              <a:latin typeface="+mn-lt"/>
              <a:ea typeface="+mn-ea"/>
              <a:cs typeface="+mn-cs"/>
            </a:rPr>
            <a:t>１．５</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し、類似団体平均を</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７</a:t>
          </a:r>
          <a:r>
            <a:rPr kumimoji="1" lang="ja-JP" altLang="ja-JP" sz="1100">
              <a:solidFill>
                <a:schemeClr val="dk1"/>
              </a:solidFill>
              <a:effectLst/>
              <a:latin typeface="+mn-lt"/>
              <a:ea typeface="+mn-ea"/>
              <a:cs typeface="+mn-cs"/>
            </a:rPr>
            <a:t>ポイント下回る</a:t>
          </a:r>
          <a:r>
            <a:rPr kumimoji="1" lang="ja-JP" altLang="en-US" sz="1100">
              <a:solidFill>
                <a:schemeClr val="dk1"/>
              </a:solidFill>
              <a:effectLst/>
              <a:latin typeface="+mn-lt"/>
              <a:ea typeface="+mn-ea"/>
              <a:cs typeface="+mn-cs"/>
            </a:rPr>
            <a:t>９１</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経常収支比率の分母の増減率（地方税、地方交付税等の増）に対し、分子の増減率（防災行政無線施設管理保守委託料</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保育所運営費委託料等</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増加）が大きかったことによる（</a:t>
          </a:r>
          <a:r>
            <a:rPr kumimoji="1" lang="ja-JP" altLang="ja-JP" sz="1100">
              <a:solidFill>
                <a:schemeClr val="dk1"/>
              </a:solidFill>
              <a:effectLst/>
              <a:latin typeface="+mn-lt"/>
              <a:ea typeface="+mn-ea"/>
              <a:cs typeface="+mn-cs"/>
            </a:rPr>
            <a:t>経常一般財源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財政構造改革を推進し、事業の優先度を精査し、義務的経費の削減を図り、プライマリーバランスの黒字化を基本とした公債費の削減に努める。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80772</xdr:rowOff>
    </xdr:from>
    <xdr:to>
      <xdr:col>23</xdr:col>
      <xdr:colOff>133350</xdr:colOff>
      <xdr:row>61</xdr:row>
      <xdr:rowOff>153162</xdr:rowOff>
    </xdr:to>
    <xdr:cxnSp macro="">
      <xdr:nvCxnSpPr>
        <xdr:cNvPr id="130" name="直線コネクタ 129"/>
        <xdr:cNvCxnSpPr/>
      </xdr:nvCxnSpPr>
      <xdr:spPr>
        <a:xfrm>
          <a:off x="4114800" y="10539222"/>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33291</xdr:rowOff>
    </xdr:from>
    <xdr:ext cx="762000" cy="259045"/>
    <xdr:sp macro="" textlink="">
      <xdr:nvSpPr>
        <xdr:cNvPr id="131" name="財政構造の弾力性平均値テキスト"/>
        <xdr:cNvSpPr txBox="1"/>
      </xdr:nvSpPr>
      <xdr:spPr>
        <a:xfrm>
          <a:off x="5041900" y="10663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80772</xdr:rowOff>
    </xdr:from>
    <xdr:to>
      <xdr:col>19</xdr:col>
      <xdr:colOff>133350</xdr:colOff>
      <xdr:row>62</xdr:row>
      <xdr:rowOff>10668</xdr:rowOff>
    </xdr:to>
    <xdr:cxnSp macro="">
      <xdr:nvCxnSpPr>
        <xdr:cNvPr id="133" name="直線コネクタ 132"/>
        <xdr:cNvCxnSpPr/>
      </xdr:nvCxnSpPr>
      <xdr:spPr>
        <a:xfrm flipV="1">
          <a:off x="3225800" y="10539222"/>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5" name="テキスト ボックス 134"/>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44450</xdr:rowOff>
    </xdr:to>
    <xdr:cxnSp macro="">
      <xdr:nvCxnSpPr>
        <xdr:cNvPr id="136" name="直線コネクタ 135"/>
        <xdr:cNvCxnSpPr/>
      </xdr:nvCxnSpPr>
      <xdr:spPr>
        <a:xfrm flipV="1">
          <a:off x="2336800" y="1064056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152417</xdr:rowOff>
    </xdr:from>
    <xdr:ext cx="762000" cy="259045"/>
    <xdr:sp macro="" textlink="">
      <xdr:nvSpPr>
        <xdr:cNvPr id="138" name="テキスト ボックス 137"/>
        <xdr:cNvSpPr txBox="1"/>
      </xdr:nvSpPr>
      <xdr:spPr>
        <a:xfrm>
          <a:off x="2844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29972</xdr:rowOff>
    </xdr:from>
    <xdr:to>
      <xdr:col>11</xdr:col>
      <xdr:colOff>31750</xdr:colOff>
      <xdr:row>62</xdr:row>
      <xdr:rowOff>44450</xdr:rowOff>
    </xdr:to>
    <xdr:cxnSp macro="">
      <xdr:nvCxnSpPr>
        <xdr:cNvPr id="139" name="直線コネクタ 138"/>
        <xdr:cNvCxnSpPr/>
      </xdr:nvCxnSpPr>
      <xdr:spPr>
        <a:xfrm>
          <a:off x="1447800" y="1065987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142765</xdr:rowOff>
    </xdr:from>
    <xdr:ext cx="762000" cy="259045"/>
    <xdr:sp macro="" textlink="">
      <xdr:nvSpPr>
        <xdr:cNvPr id="141" name="テキスト ボックス 140"/>
        <xdr:cNvSpPr txBox="1"/>
      </xdr:nvSpPr>
      <xdr:spPr>
        <a:xfrm>
          <a:off x="1955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49" name="楕円 148"/>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0"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29972</xdr:rowOff>
    </xdr:from>
    <xdr:to>
      <xdr:col>19</xdr:col>
      <xdr:colOff>184150</xdr:colOff>
      <xdr:row>61</xdr:row>
      <xdr:rowOff>131572</xdr:rowOff>
    </xdr:to>
    <xdr:sp macro="" textlink="">
      <xdr:nvSpPr>
        <xdr:cNvPr id="151" name="楕円 150"/>
        <xdr:cNvSpPr/>
      </xdr:nvSpPr>
      <xdr:spPr>
        <a:xfrm>
          <a:off x="4064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141749</xdr:rowOff>
    </xdr:from>
    <xdr:ext cx="736600" cy="259045"/>
    <xdr:sp macro="" textlink="">
      <xdr:nvSpPr>
        <xdr:cNvPr id="152" name="テキスト ボックス 151"/>
        <xdr:cNvSpPr txBox="1"/>
      </xdr:nvSpPr>
      <xdr:spPr>
        <a:xfrm>
          <a:off x="3733800" y="102572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131318</xdr:rowOff>
    </xdr:from>
    <xdr:to>
      <xdr:col>15</xdr:col>
      <xdr:colOff>133350</xdr:colOff>
      <xdr:row>62</xdr:row>
      <xdr:rowOff>61468</xdr:rowOff>
    </xdr:to>
    <xdr:sp macro="" textlink="">
      <xdr:nvSpPr>
        <xdr:cNvPr id="153" name="楕円 152"/>
        <xdr:cNvSpPr/>
      </xdr:nvSpPr>
      <xdr:spPr>
        <a:xfrm>
          <a:off x="3175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71645</xdr:rowOff>
    </xdr:from>
    <xdr:ext cx="762000" cy="259045"/>
    <xdr:sp macro="" textlink="">
      <xdr:nvSpPr>
        <xdr:cNvPr id="154" name="テキスト ボックス 153"/>
        <xdr:cNvSpPr txBox="1"/>
      </xdr:nvSpPr>
      <xdr:spPr>
        <a:xfrm>
          <a:off x="2844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57" name="楕円 156"/>
        <xdr:cNvSpPr/>
      </xdr:nvSpPr>
      <xdr:spPr>
        <a:xfrm>
          <a:off x="1397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65549</xdr:rowOff>
    </xdr:from>
    <xdr:ext cx="762000" cy="259045"/>
    <xdr:sp macro="" textlink="">
      <xdr:nvSpPr>
        <xdr:cNvPr id="158" name="テキスト ボックス 157"/>
        <xdr:cNvSpPr txBox="1"/>
      </xdr:nvSpPr>
      <xdr:spPr>
        <a:xfrm>
          <a:off x="1066800" y="1069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[89,333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て低くなっている要因として、市営の病院や保育所などの施設を持たないことが挙げられる。また、平成２３年度よりごみ処理について一部事務組合を設置し、より効率的な運営を行うことで人件費の抑制に努めている。</a:t>
          </a:r>
          <a:endParaRPr lang="ja-JP" altLang="ja-JP" sz="1400">
            <a:effectLst/>
          </a:endParaRPr>
        </a:p>
        <a:p>
          <a:r>
            <a:rPr kumimoji="1" lang="ja-JP" altLang="ja-JP" sz="1100">
              <a:solidFill>
                <a:schemeClr val="dk1"/>
              </a:solidFill>
              <a:effectLst/>
              <a:latin typeface="+mn-lt"/>
              <a:ea typeface="+mn-ea"/>
              <a:cs typeface="+mn-cs"/>
            </a:rPr>
            <a:t>　今後も引き続き、定員管理計画に基づいて適正な人員管理に努めるとともに、財政構造改革の推進により物件費の圧縮を図る。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85905</xdr:rowOff>
    </xdr:from>
    <xdr:to>
      <xdr:col>23</xdr:col>
      <xdr:colOff>133350</xdr:colOff>
      <xdr:row>80</xdr:row>
      <xdr:rowOff>154370</xdr:rowOff>
    </xdr:to>
    <xdr:cxnSp macro="">
      <xdr:nvCxnSpPr>
        <xdr:cNvPr id="191" name="直線コネクタ 190"/>
        <xdr:cNvCxnSpPr/>
      </xdr:nvCxnSpPr>
      <xdr:spPr>
        <a:xfrm>
          <a:off x="4114800" y="13801905"/>
          <a:ext cx="838200" cy="6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72794</xdr:rowOff>
    </xdr:from>
    <xdr:to>
      <xdr:col>19</xdr:col>
      <xdr:colOff>133350</xdr:colOff>
      <xdr:row>80</xdr:row>
      <xdr:rowOff>85905</xdr:rowOff>
    </xdr:to>
    <xdr:cxnSp macro="">
      <xdr:nvCxnSpPr>
        <xdr:cNvPr id="194" name="直線コネクタ 193"/>
        <xdr:cNvCxnSpPr/>
      </xdr:nvCxnSpPr>
      <xdr:spPr>
        <a:xfrm>
          <a:off x="3225800" y="13788794"/>
          <a:ext cx="889000" cy="1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54987</xdr:rowOff>
    </xdr:from>
    <xdr:to>
      <xdr:col>15</xdr:col>
      <xdr:colOff>82550</xdr:colOff>
      <xdr:row>80</xdr:row>
      <xdr:rowOff>72794</xdr:rowOff>
    </xdr:to>
    <xdr:cxnSp macro="">
      <xdr:nvCxnSpPr>
        <xdr:cNvPr id="197" name="直線コネクタ 196"/>
        <xdr:cNvCxnSpPr/>
      </xdr:nvCxnSpPr>
      <xdr:spPr>
        <a:xfrm>
          <a:off x="2336800" y="13770987"/>
          <a:ext cx="889000" cy="1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54987</xdr:rowOff>
    </xdr:from>
    <xdr:to>
      <xdr:col>11</xdr:col>
      <xdr:colOff>31750</xdr:colOff>
      <xdr:row>80</xdr:row>
      <xdr:rowOff>148515</xdr:rowOff>
    </xdr:to>
    <xdr:cxnSp macro="">
      <xdr:nvCxnSpPr>
        <xdr:cNvPr id="200" name="直線コネクタ 199"/>
        <xdr:cNvCxnSpPr/>
      </xdr:nvCxnSpPr>
      <xdr:spPr>
        <a:xfrm flipV="1">
          <a:off x="1447800" y="13770987"/>
          <a:ext cx="889000" cy="9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103570</xdr:rowOff>
    </xdr:from>
    <xdr:to>
      <xdr:col>23</xdr:col>
      <xdr:colOff>184150</xdr:colOff>
      <xdr:row>81</xdr:row>
      <xdr:rowOff>33720</xdr:rowOff>
    </xdr:to>
    <xdr:sp macro="" textlink="">
      <xdr:nvSpPr>
        <xdr:cNvPr id="210" name="楕円 209"/>
        <xdr:cNvSpPr/>
      </xdr:nvSpPr>
      <xdr:spPr>
        <a:xfrm>
          <a:off x="4902200" y="138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24847</xdr:rowOff>
    </xdr:from>
    <xdr:ext cx="762000" cy="259045"/>
    <xdr:sp macro="" textlink="">
      <xdr:nvSpPr>
        <xdr:cNvPr id="211" name="人件費・物件費等の状況該当値テキスト"/>
        <xdr:cNvSpPr txBox="1"/>
      </xdr:nvSpPr>
      <xdr:spPr>
        <a:xfrm>
          <a:off x="5041900" y="1374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35105</xdr:rowOff>
    </xdr:from>
    <xdr:to>
      <xdr:col>19</xdr:col>
      <xdr:colOff>184150</xdr:colOff>
      <xdr:row>80</xdr:row>
      <xdr:rowOff>136705</xdr:rowOff>
    </xdr:to>
    <xdr:sp macro="" textlink="">
      <xdr:nvSpPr>
        <xdr:cNvPr id="212" name="楕円 211"/>
        <xdr:cNvSpPr/>
      </xdr:nvSpPr>
      <xdr:spPr>
        <a:xfrm>
          <a:off x="4064000" y="1375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146882</xdr:rowOff>
    </xdr:from>
    <xdr:ext cx="736600" cy="259045"/>
    <xdr:sp macro="" textlink="">
      <xdr:nvSpPr>
        <xdr:cNvPr id="213" name="テキスト ボックス 212"/>
        <xdr:cNvSpPr txBox="1"/>
      </xdr:nvSpPr>
      <xdr:spPr>
        <a:xfrm>
          <a:off x="3733800" y="1351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21994</xdr:rowOff>
    </xdr:from>
    <xdr:to>
      <xdr:col>15</xdr:col>
      <xdr:colOff>133350</xdr:colOff>
      <xdr:row>80</xdr:row>
      <xdr:rowOff>123594</xdr:rowOff>
    </xdr:to>
    <xdr:sp macro="" textlink="">
      <xdr:nvSpPr>
        <xdr:cNvPr id="214" name="楕円 213"/>
        <xdr:cNvSpPr/>
      </xdr:nvSpPr>
      <xdr:spPr>
        <a:xfrm>
          <a:off x="3175000" y="1373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133771</xdr:rowOff>
    </xdr:from>
    <xdr:ext cx="762000" cy="259045"/>
    <xdr:sp macro="" textlink="">
      <xdr:nvSpPr>
        <xdr:cNvPr id="215" name="テキスト ボックス 214"/>
        <xdr:cNvSpPr txBox="1"/>
      </xdr:nvSpPr>
      <xdr:spPr>
        <a:xfrm>
          <a:off x="2844800" y="1350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4187</xdr:rowOff>
    </xdr:from>
    <xdr:to>
      <xdr:col>11</xdr:col>
      <xdr:colOff>82550</xdr:colOff>
      <xdr:row>80</xdr:row>
      <xdr:rowOff>105787</xdr:rowOff>
    </xdr:to>
    <xdr:sp macro="" textlink="">
      <xdr:nvSpPr>
        <xdr:cNvPr id="216" name="楕円 215"/>
        <xdr:cNvSpPr/>
      </xdr:nvSpPr>
      <xdr:spPr>
        <a:xfrm>
          <a:off x="2286000" y="1372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115964</xdr:rowOff>
    </xdr:from>
    <xdr:ext cx="762000" cy="259045"/>
    <xdr:sp macro="" textlink="">
      <xdr:nvSpPr>
        <xdr:cNvPr id="217" name="テキスト ボックス 216"/>
        <xdr:cNvSpPr txBox="1"/>
      </xdr:nvSpPr>
      <xdr:spPr>
        <a:xfrm>
          <a:off x="1955800" y="1348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97715</xdr:rowOff>
    </xdr:from>
    <xdr:to>
      <xdr:col>7</xdr:col>
      <xdr:colOff>31750</xdr:colOff>
      <xdr:row>81</xdr:row>
      <xdr:rowOff>27865</xdr:rowOff>
    </xdr:to>
    <xdr:sp macro="" textlink="">
      <xdr:nvSpPr>
        <xdr:cNvPr id="218" name="楕円 217"/>
        <xdr:cNvSpPr/>
      </xdr:nvSpPr>
      <xdr:spPr>
        <a:xfrm>
          <a:off x="1397000" y="1381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38042</xdr:rowOff>
    </xdr:from>
    <xdr:ext cx="762000" cy="259045"/>
    <xdr:sp macro="" textlink="">
      <xdr:nvSpPr>
        <xdr:cNvPr id="219" name="テキスト ボックス 218"/>
        <xdr:cNvSpPr txBox="1"/>
      </xdr:nvSpPr>
      <xdr:spPr>
        <a:xfrm>
          <a:off x="1066800" y="13582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類似団体平均を１．</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ポイント下回っている。今後数年間は、年間１０人を上回る大量退職に伴い逓減していく見込みだが、各種手当を含め給与の適正化に努める。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89</xdr:row>
      <xdr:rowOff>138793</xdr:rowOff>
    </xdr:to>
    <xdr:cxnSp macro="">
      <xdr:nvCxnSpPr>
        <xdr:cNvPr id="250" name="直線コネクタ 249"/>
        <xdr:cNvCxnSpPr/>
      </xdr:nvCxnSpPr>
      <xdr:spPr>
        <a:xfrm flipV="1">
          <a:off x="17018000" y="1370874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85</xdr:row>
      <xdr:rowOff>31750</xdr:rowOff>
    </xdr:to>
    <xdr:cxnSp macro="">
      <xdr:nvCxnSpPr>
        <xdr:cNvPr id="255" name="直線コネクタ 254"/>
        <xdr:cNvCxnSpPr/>
      </xdr:nvCxnSpPr>
      <xdr:spPr>
        <a:xfrm flipV="1">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56" name="給与水準   （国との比較）平均値テキスト"/>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57" name="フローチャート: 判断 256"/>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168729</xdr:rowOff>
    </xdr:from>
    <xdr:to>
      <xdr:col>77</xdr:col>
      <xdr:colOff>44450</xdr:colOff>
      <xdr:row>85</xdr:row>
      <xdr:rowOff>31750</xdr:rowOff>
    </xdr:to>
    <xdr:cxnSp macro="">
      <xdr:nvCxnSpPr>
        <xdr:cNvPr id="258" name="直線コネクタ 257"/>
        <xdr:cNvCxnSpPr/>
      </xdr:nvCxnSpPr>
      <xdr:spPr>
        <a:xfrm>
          <a:off x="15290800" y="145705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59" name="フローチャート: 判断 258"/>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154413</xdr:rowOff>
    </xdr:from>
    <xdr:ext cx="736600" cy="259045"/>
    <xdr:sp macro="" textlink="">
      <xdr:nvSpPr>
        <xdr:cNvPr id="260" name="テキスト ボックス 259"/>
        <xdr:cNvSpPr txBox="1"/>
      </xdr:nvSpPr>
      <xdr:spPr>
        <a:xfrm>
          <a:off x="15798800" y="1489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168729</xdr:rowOff>
    </xdr:from>
    <xdr:to>
      <xdr:col>72</xdr:col>
      <xdr:colOff>203200</xdr:colOff>
      <xdr:row>85</xdr:row>
      <xdr:rowOff>83457</xdr:rowOff>
    </xdr:to>
    <xdr:cxnSp macro="">
      <xdr:nvCxnSpPr>
        <xdr:cNvPr id="261" name="直線コネクタ 260"/>
        <xdr:cNvCxnSpPr/>
      </xdr:nvCxnSpPr>
      <xdr:spPr>
        <a:xfrm flipV="1">
          <a:off x="14401800" y="14570529"/>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2" name="フローチャート: 判断 261"/>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3" name="テキスト ボックス 262"/>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83457</xdr:rowOff>
    </xdr:from>
    <xdr:to>
      <xdr:col>68</xdr:col>
      <xdr:colOff>152400</xdr:colOff>
      <xdr:row>85</xdr:row>
      <xdr:rowOff>135164</xdr:rowOff>
    </xdr:to>
    <xdr:cxnSp macro="">
      <xdr:nvCxnSpPr>
        <xdr:cNvPr id="264" name="直線コネクタ 263"/>
        <xdr:cNvCxnSpPr/>
      </xdr:nvCxnSpPr>
      <xdr:spPr>
        <a:xfrm flipV="1">
          <a:off x="13512800" y="1465670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5" name="フローチャート: 判断 264"/>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6" name="テキスト ボックス 265"/>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67" name="フローチャート: 判断 266"/>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68" name="テキスト ボックス 267"/>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134456</xdr:rowOff>
    </xdr:from>
    <xdr:ext cx="762000" cy="259045"/>
    <xdr:sp macro="" textlink="">
      <xdr:nvSpPr>
        <xdr:cNvPr id="275" name="給与水準   （国との比較）該当値テキスト"/>
        <xdr:cNvSpPr txBox="1"/>
      </xdr:nvSpPr>
      <xdr:spPr>
        <a:xfrm>
          <a:off x="171069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117929</xdr:rowOff>
    </xdr:from>
    <xdr:to>
      <xdr:col>73</xdr:col>
      <xdr:colOff>44450</xdr:colOff>
      <xdr:row>85</xdr:row>
      <xdr:rowOff>48079</xdr:rowOff>
    </xdr:to>
    <xdr:sp macro="" textlink="">
      <xdr:nvSpPr>
        <xdr:cNvPr id="278" name="楕円 277"/>
        <xdr:cNvSpPr/>
      </xdr:nvSpPr>
      <xdr:spPr>
        <a:xfrm>
          <a:off x="15240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58256</xdr:rowOff>
    </xdr:from>
    <xdr:ext cx="762000" cy="259045"/>
    <xdr:sp macro="" textlink="">
      <xdr:nvSpPr>
        <xdr:cNvPr id="279" name="テキスト ボックス 278"/>
        <xdr:cNvSpPr txBox="1"/>
      </xdr:nvSpPr>
      <xdr:spPr>
        <a:xfrm>
          <a:off x="14909800" y="1428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32657</xdr:rowOff>
    </xdr:from>
    <xdr:to>
      <xdr:col>68</xdr:col>
      <xdr:colOff>203200</xdr:colOff>
      <xdr:row>85</xdr:row>
      <xdr:rowOff>134257</xdr:rowOff>
    </xdr:to>
    <xdr:sp macro="" textlink="">
      <xdr:nvSpPr>
        <xdr:cNvPr id="280" name="楕円 279"/>
        <xdr:cNvSpPr/>
      </xdr:nvSpPr>
      <xdr:spPr>
        <a:xfrm>
          <a:off x="143510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81" name="テキスト ボックス 280"/>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82" name="楕円 281"/>
        <xdr:cNvSpPr/>
      </xdr:nvSpPr>
      <xdr:spPr>
        <a:xfrm>
          <a:off x="13462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83" name="テキスト ボックス 282"/>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市の病院や保育所といった施設を持たないことにより、人口千人当たりの職員数が類似団体８６団体中</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番目とかなり少ない部類に入っている。</a:t>
          </a:r>
          <a:endParaRPr lang="ja-JP" altLang="ja-JP" sz="1400">
            <a:effectLst/>
          </a:endParaRPr>
        </a:p>
        <a:p>
          <a:r>
            <a:rPr kumimoji="1" lang="ja-JP" altLang="ja-JP" sz="1100">
              <a:solidFill>
                <a:schemeClr val="dk1"/>
              </a:solidFill>
              <a:effectLst/>
              <a:latin typeface="+mn-lt"/>
              <a:ea typeface="+mn-ea"/>
              <a:cs typeface="+mn-cs"/>
            </a:rPr>
            <a:t>　今後、年間１０数人を上回る大量退職が見込まれており、市制移行に伴う新たな事務事業の開始により仕事量が増加していることから、平成２５年度に第１次滝沢市定数管理計画を策定し、定員管理の適正化に努めているところであ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3" name="直線コネクタ 312"/>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4"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5" name="直線コネクタ 314"/>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6"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7" name="直線コネクタ 316"/>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42016</xdr:rowOff>
    </xdr:from>
    <xdr:to>
      <xdr:col>81</xdr:col>
      <xdr:colOff>44450</xdr:colOff>
      <xdr:row>59</xdr:row>
      <xdr:rowOff>60113</xdr:rowOff>
    </xdr:to>
    <xdr:cxnSp macro="">
      <xdr:nvCxnSpPr>
        <xdr:cNvPr id="318" name="直線コネクタ 317"/>
        <xdr:cNvCxnSpPr/>
      </xdr:nvCxnSpPr>
      <xdr:spPr>
        <a:xfrm>
          <a:off x="16179800" y="10157566"/>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9"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20" name="フローチャート: 判断 319"/>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33972</xdr:rowOff>
    </xdr:from>
    <xdr:to>
      <xdr:col>77</xdr:col>
      <xdr:colOff>44450</xdr:colOff>
      <xdr:row>59</xdr:row>
      <xdr:rowOff>42016</xdr:rowOff>
    </xdr:to>
    <xdr:cxnSp macro="">
      <xdr:nvCxnSpPr>
        <xdr:cNvPr id="321" name="直線コネクタ 320"/>
        <xdr:cNvCxnSpPr/>
      </xdr:nvCxnSpPr>
      <xdr:spPr>
        <a:xfrm>
          <a:off x="15290800" y="10149522"/>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2" name="フローチャート: 判断 321"/>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3" name="テキスト ボックス 322"/>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23919</xdr:rowOff>
    </xdr:from>
    <xdr:to>
      <xdr:col>72</xdr:col>
      <xdr:colOff>203200</xdr:colOff>
      <xdr:row>59</xdr:row>
      <xdr:rowOff>33972</xdr:rowOff>
    </xdr:to>
    <xdr:cxnSp macro="">
      <xdr:nvCxnSpPr>
        <xdr:cNvPr id="324" name="直線コネクタ 323"/>
        <xdr:cNvCxnSpPr/>
      </xdr:nvCxnSpPr>
      <xdr:spPr>
        <a:xfrm>
          <a:off x="14401800" y="10139469"/>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5" name="フローチャート: 判断 324"/>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6" name="テキスト ボックス 325"/>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21907</xdr:rowOff>
    </xdr:from>
    <xdr:to>
      <xdr:col>68</xdr:col>
      <xdr:colOff>152400</xdr:colOff>
      <xdr:row>59</xdr:row>
      <xdr:rowOff>23919</xdr:rowOff>
    </xdr:to>
    <xdr:cxnSp macro="">
      <xdr:nvCxnSpPr>
        <xdr:cNvPr id="327" name="直線コネクタ 326"/>
        <xdr:cNvCxnSpPr/>
      </xdr:nvCxnSpPr>
      <xdr:spPr>
        <a:xfrm>
          <a:off x="13512800" y="10137457"/>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8" name="フローチャート: 判断 327"/>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9" name="テキスト ボックス 328"/>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30" name="フローチャート: 判断 329"/>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31" name="テキスト ボックス 330"/>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9313</xdr:rowOff>
    </xdr:from>
    <xdr:to>
      <xdr:col>81</xdr:col>
      <xdr:colOff>95250</xdr:colOff>
      <xdr:row>59</xdr:row>
      <xdr:rowOff>110913</xdr:rowOff>
    </xdr:to>
    <xdr:sp macro="" textlink="">
      <xdr:nvSpPr>
        <xdr:cNvPr id="337" name="楕円 336"/>
        <xdr:cNvSpPr/>
      </xdr:nvSpPr>
      <xdr:spPr>
        <a:xfrm>
          <a:off x="16967200" y="10124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25840</xdr:rowOff>
    </xdr:from>
    <xdr:ext cx="762000" cy="259045"/>
    <xdr:sp macro="" textlink="">
      <xdr:nvSpPr>
        <xdr:cNvPr id="338" name="定員管理の状況該当値テキスト"/>
        <xdr:cNvSpPr txBox="1"/>
      </xdr:nvSpPr>
      <xdr:spPr>
        <a:xfrm>
          <a:off x="17106900" y="99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162666</xdr:rowOff>
    </xdr:from>
    <xdr:to>
      <xdr:col>77</xdr:col>
      <xdr:colOff>95250</xdr:colOff>
      <xdr:row>59</xdr:row>
      <xdr:rowOff>92816</xdr:rowOff>
    </xdr:to>
    <xdr:sp macro="" textlink="">
      <xdr:nvSpPr>
        <xdr:cNvPr id="339" name="楕円 338"/>
        <xdr:cNvSpPr/>
      </xdr:nvSpPr>
      <xdr:spPr>
        <a:xfrm>
          <a:off x="16129000" y="1010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102993</xdr:rowOff>
    </xdr:from>
    <xdr:ext cx="736600" cy="259045"/>
    <xdr:sp macro="" textlink="">
      <xdr:nvSpPr>
        <xdr:cNvPr id="340" name="テキスト ボックス 339"/>
        <xdr:cNvSpPr txBox="1"/>
      </xdr:nvSpPr>
      <xdr:spPr>
        <a:xfrm>
          <a:off x="15798800" y="987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154622</xdr:rowOff>
    </xdr:from>
    <xdr:to>
      <xdr:col>73</xdr:col>
      <xdr:colOff>44450</xdr:colOff>
      <xdr:row>59</xdr:row>
      <xdr:rowOff>84772</xdr:rowOff>
    </xdr:to>
    <xdr:sp macro="" textlink="">
      <xdr:nvSpPr>
        <xdr:cNvPr id="341" name="楕円 340"/>
        <xdr:cNvSpPr/>
      </xdr:nvSpPr>
      <xdr:spPr>
        <a:xfrm>
          <a:off x="15240000" y="1009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94949</xdr:rowOff>
    </xdr:from>
    <xdr:ext cx="762000" cy="259045"/>
    <xdr:sp macro="" textlink="">
      <xdr:nvSpPr>
        <xdr:cNvPr id="342" name="テキスト ボックス 341"/>
        <xdr:cNvSpPr txBox="1"/>
      </xdr:nvSpPr>
      <xdr:spPr>
        <a:xfrm>
          <a:off x="14909800" y="9867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144569</xdr:rowOff>
    </xdr:from>
    <xdr:to>
      <xdr:col>68</xdr:col>
      <xdr:colOff>203200</xdr:colOff>
      <xdr:row>59</xdr:row>
      <xdr:rowOff>74719</xdr:rowOff>
    </xdr:to>
    <xdr:sp macro="" textlink="">
      <xdr:nvSpPr>
        <xdr:cNvPr id="343" name="楕円 342"/>
        <xdr:cNvSpPr/>
      </xdr:nvSpPr>
      <xdr:spPr>
        <a:xfrm>
          <a:off x="14351000" y="1008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84896</xdr:rowOff>
    </xdr:from>
    <xdr:ext cx="762000" cy="259045"/>
    <xdr:sp macro="" textlink="">
      <xdr:nvSpPr>
        <xdr:cNvPr id="344" name="テキスト ボックス 343"/>
        <xdr:cNvSpPr txBox="1"/>
      </xdr:nvSpPr>
      <xdr:spPr>
        <a:xfrm>
          <a:off x="14020800" y="9857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142557</xdr:rowOff>
    </xdr:from>
    <xdr:to>
      <xdr:col>64</xdr:col>
      <xdr:colOff>152400</xdr:colOff>
      <xdr:row>59</xdr:row>
      <xdr:rowOff>72707</xdr:rowOff>
    </xdr:to>
    <xdr:sp macro="" textlink="">
      <xdr:nvSpPr>
        <xdr:cNvPr id="345" name="楕円 344"/>
        <xdr:cNvSpPr/>
      </xdr:nvSpPr>
      <xdr:spPr>
        <a:xfrm>
          <a:off x="13462000" y="1008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82884</xdr:rowOff>
    </xdr:from>
    <xdr:ext cx="762000" cy="259045"/>
    <xdr:sp macro="" textlink="">
      <xdr:nvSpPr>
        <xdr:cNvPr id="346" name="テキスト ボックス 345"/>
        <xdr:cNvSpPr txBox="1"/>
      </xdr:nvSpPr>
      <xdr:spPr>
        <a:xfrm>
          <a:off x="13131800" y="985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実質公債費比率は３ヵ年平均で６．１％となっており、前年度の３ヵ年平均から０．７％減となった。</a:t>
          </a:r>
          <a:endParaRPr lang="ja-JP" altLang="ja-JP" sz="1000">
            <a:effectLst/>
          </a:endParaRPr>
        </a:p>
        <a:p>
          <a:r>
            <a:rPr kumimoji="1" lang="ja-JP" altLang="ja-JP" sz="1000">
              <a:solidFill>
                <a:schemeClr val="dk1"/>
              </a:solidFill>
              <a:effectLst/>
              <a:latin typeface="+mn-lt"/>
              <a:ea typeface="+mn-ea"/>
              <a:cs typeface="+mn-cs"/>
            </a:rPr>
            <a:t>　その要因は一部事務組合等の地方債における一部償還終了及び平成２８年度実質公債費比率（単年度）が高かったことに伴い前年度と比較し、今年度実質公債費比率（３ヵ年平均）が減となったものである。</a:t>
          </a:r>
          <a:endParaRPr lang="ja-JP" altLang="ja-JP" sz="1000">
            <a:effectLst/>
          </a:endParaRPr>
        </a:p>
        <a:p>
          <a:r>
            <a:rPr kumimoji="1" lang="ja-JP" altLang="ja-JP" sz="1000">
              <a:solidFill>
                <a:schemeClr val="dk1"/>
              </a:solidFill>
              <a:effectLst/>
              <a:latin typeface="+mn-lt"/>
              <a:ea typeface="+mn-ea"/>
              <a:cs typeface="+mn-cs"/>
            </a:rPr>
            <a:t>　大型建設事業を実施したことにより、令和５年度をピークとして地方債の償還額の増加が見込まれることから、プライマリーバランス及び投資的経費の状況を考慮しつつ、実質公債費比率の上昇の抑制に努める。</a:t>
          </a:r>
          <a:endParaRPr lang="ja-JP" altLang="ja-JP" sz="1000">
            <a:effectLst/>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4" name="直線コネクタ 373"/>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5"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6" name="直線コネクタ 375"/>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7"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8" name="直線コネクタ 377"/>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44027</xdr:rowOff>
    </xdr:from>
    <xdr:to>
      <xdr:col>81</xdr:col>
      <xdr:colOff>44450</xdr:colOff>
      <xdr:row>41</xdr:row>
      <xdr:rowOff>100330</xdr:rowOff>
    </xdr:to>
    <xdr:cxnSp macro="">
      <xdr:nvCxnSpPr>
        <xdr:cNvPr id="379" name="直線コネクタ 378"/>
        <xdr:cNvCxnSpPr/>
      </xdr:nvCxnSpPr>
      <xdr:spPr>
        <a:xfrm flipV="1">
          <a:off x="16179800" y="707347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80"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81" name="フローチャート: 判断 380"/>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41</xdr:row>
      <xdr:rowOff>132504</xdr:rowOff>
    </xdr:to>
    <xdr:cxnSp macro="">
      <xdr:nvCxnSpPr>
        <xdr:cNvPr id="382" name="直線コネクタ 381"/>
        <xdr:cNvCxnSpPr/>
      </xdr:nvCxnSpPr>
      <xdr:spPr>
        <a:xfrm flipV="1">
          <a:off x="15290800" y="71297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3" name="フローチャート: 判断 382"/>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129133</xdr:rowOff>
    </xdr:from>
    <xdr:ext cx="736600" cy="259045"/>
    <xdr:sp macro="" textlink="">
      <xdr:nvSpPr>
        <xdr:cNvPr id="384" name="テキスト ボックス 383"/>
        <xdr:cNvSpPr txBox="1"/>
      </xdr:nvSpPr>
      <xdr:spPr>
        <a:xfrm>
          <a:off x="15798800" y="681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132504</xdr:rowOff>
    </xdr:from>
    <xdr:to>
      <xdr:col>72</xdr:col>
      <xdr:colOff>203200</xdr:colOff>
      <xdr:row>41</xdr:row>
      <xdr:rowOff>156633</xdr:rowOff>
    </xdr:to>
    <xdr:cxnSp macro="">
      <xdr:nvCxnSpPr>
        <xdr:cNvPr id="385" name="直線コネクタ 384"/>
        <xdr:cNvCxnSpPr/>
      </xdr:nvCxnSpPr>
      <xdr:spPr>
        <a:xfrm flipV="1">
          <a:off x="14401800" y="716195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6" name="フローチャート: 判断 385"/>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145221</xdr:rowOff>
    </xdr:from>
    <xdr:ext cx="762000" cy="259045"/>
    <xdr:sp macro="" textlink="">
      <xdr:nvSpPr>
        <xdr:cNvPr id="387" name="テキスト ボックス 386"/>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156633</xdr:rowOff>
    </xdr:to>
    <xdr:cxnSp macro="">
      <xdr:nvCxnSpPr>
        <xdr:cNvPr id="388" name="直線コネクタ 387"/>
        <xdr:cNvCxnSpPr/>
      </xdr:nvCxnSpPr>
      <xdr:spPr>
        <a:xfrm>
          <a:off x="13512800" y="7137823"/>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9" name="フローチャート: 判断 388"/>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169350</xdr:rowOff>
    </xdr:from>
    <xdr:ext cx="762000" cy="259045"/>
    <xdr:sp macro="" textlink="">
      <xdr:nvSpPr>
        <xdr:cNvPr id="390" name="テキスト ボックス 389"/>
        <xdr:cNvSpPr txBox="1"/>
      </xdr:nvSpPr>
      <xdr:spPr>
        <a:xfrm>
          <a:off x="14020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1" name="フローチャート: 判断 390"/>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2" name="テキスト ボックス 391"/>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98" name="楕円 397"/>
        <xdr:cNvSpPr/>
      </xdr:nvSpPr>
      <xdr:spPr>
        <a:xfrm>
          <a:off x="169672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9754</xdr:rowOff>
    </xdr:from>
    <xdr:ext cx="762000" cy="259045"/>
    <xdr:sp macro="" textlink="">
      <xdr:nvSpPr>
        <xdr:cNvPr id="399" name="公債費負担の状況該当値テキスト"/>
        <xdr:cNvSpPr txBox="1"/>
      </xdr:nvSpPr>
      <xdr:spPr>
        <a:xfrm>
          <a:off x="17106900" y="68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400" name="楕円 399"/>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401" name="テキスト ボックス 400"/>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81704</xdr:rowOff>
    </xdr:from>
    <xdr:to>
      <xdr:col>73</xdr:col>
      <xdr:colOff>44450</xdr:colOff>
      <xdr:row>42</xdr:row>
      <xdr:rowOff>11854</xdr:rowOff>
    </xdr:to>
    <xdr:sp macro="" textlink="">
      <xdr:nvSpPr>
        <xdr:cNvPr id="402" name="楕円 401"/>
        <xdr:cNvSpPr/>
      </xdr:nvSpPr>
      <xdr:spPr>
        <a:xfrm>
          <a:off x="15240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403" name="テキスト ボックス 402"/>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6" name="楕円 405"/>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407" name="テキスト ボックス 406"/>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将来負担比率は６６．３％と前年度と比べ６．５ポイント増加した。その要因としては、スマートインターチェンジ整備事業及び小中学校空調整備事業における新規地方債の借入等による地方債の現在高の</a:t>
          </a:r>
          <a:r>
            <a:rPr kumimoji="1" lang="ja-JP" altLang="en-US" sz="1000">
              <a:solidFill>
                <a:schemeClr val="dk1"/>
              </a:solidFill>
              <a:effectLst/>
              <a:latin typeface="+mn-lt"/>
              <a:ea typeface="+mn-ea"/>
              <a:cs typeface="+mn-cs"/>
            </a:rPr>
            <a:t>増</a:t>
          </a:r>
          <a:r>
            <a:rPr kumimoji="1" lang="ja-JP" altLang="ja-JP" sz="1000">
              <a:solidFill>
                <a:schemeClr val="dk1"/>
              </a:solidFill>
              <a:effectLst/>
              <a:latin typeface="+mn-lt"/>
              <a:ea typeface="+mn-ea"/>
              <a:cs typeface="+mn-cs"/>
            </a:rPr>
            <a:t>、上水道及び下水道事業における公営企業債等繰入見込み額の増、基準財政需要額参入見込額の</a:t>
          </a:r>
          <a:r>
            <a:rPr kumimoji="1" lang="ja-JP" altLang="en-US" sz="1000">
              <a:solidFill>
                <a:schemeClr val="dk1"/>
              </a:solidFill>
              <a:effectLst/>
              <a:latin typeface="+mn-lt"/>
              <a:ea typeface="+mn-ea"/>
              <a:cs typeface="+mn-cs"/>
            </a:rPr>
            <a:t>減</a:t>
          </a:r>
          <a:r>
            <a:rPr kumimoji="1" lang="ja-JP" altLang="ja-JP" sz="1000">
              <a:solidFill>
                <a:schemeClr val="dk1"/>
              </a:solidFill>
              <a:effectLst/>
              <a:latin typeface="+mn-lt"/>
              <a:ea typeface="+mn-ea"/>
              <a:cs typeface="+mn-cs"/>
            </a:rPr>
            <a:t>により、将来負担比率が増となったものである。平成２８年度から令和元年度において、大型建設事業の実施等に係る地方債の新規発行により、地方債現在高が上昇したことから、プライマリーバランスを考慮した地方債の新規発行に努め、財政構造改革の推進による中期財政計画に掲げる住民一人あたりの財政調整基金の増加を図り、将来負担比率の上昇の抑制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4" name="直線コネクタ 433"/>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5"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6" name="直線コネクタ 435"/>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113640</xdr:rowOff>
    </xdr:from>
    <xdr:to>
      <xdr:col>81</xdr:col>
      <xdr:colOff>44450</xdr:colOff>
      <xdr:row>18</xdr:row>
      <xdr:rowOff>4928</xdr:rowOff>
    </xdr:to>
    <xdr:cxnSp macro="">
      <xdr:nvCxnSpPr>
        <xdr:cNvPr id="439" name="直線コネクタ 438"/>
        <xdr:cNvCxnSpPr/>
      </xdr:nvCxnSpPr>
      <xdr:spPr>
        <a:xfrm>
          <a:off x="16179800" y="302829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40"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41" name="フローチャート: 判断 440"/>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113640</xdr:rowOff>
    </xdr:from>
    <xdr:to>
      <xdr:col>77</xdr:col>
      <xdr:colOff>44450</xdr:colOff>
      <xdr:row>18</xdr:row>
      <xdr:rowOff>9754</xdr:rowOff>
    </xdr:to>
    <xdr:cxnSp macro="">
      <xdr:nvCxnSpPr>
        <xdr:cNvPr id="442" name="直線コネクタ 441"/>
        <xdr:cNvCxnSpPr/>
      </xdr:nvCxnSpPr>
      <xdr:spPr>
        <a:xfrm flipV="1">
          <a:off x="15290800" y="302829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3" name="フローチャート: 判断 442"/>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4" name="テキスト ボックス 443"/>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9754</xdr:rowOff>
    </xdr:from>
    <xdr:to>
      <xdr:col>72</xdr:col>
      <xdr:colOff>203200</xdr:colOff>
      <xdr:row>18</xdr:row>
      <xdr:rowOff>58014</xdr:rowOff>
    </xdr:to>
    <xdr:cxnSp macro="">
      <xdr:nvCxnSpPr>
        <xdr:cNvPr id="445" name="直線コネクタ 444"/>
        <xdr:cNvCxnSpPr/>
      </xdr:nvCxnSpPr>
      <xdr:spPr>
        <a:xfrm flipV="1">
          <a:off x="14401800" y="309585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6" name="フローチャート: 判断 445"/>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7" name="テキスト ボックス 446"/>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115570</xdr:rowOff>
    </xdr:from>
    <xdr:to>
      <xdr:col>68</xdr:col>
      <xdr:colOff>152400</xdr:colOff>
      <xdr:row>18</xdr:row>
      <xdr:rowOff>58014</xdr:rowOff>
    </xdr:to>
    <xdr:cxnSp macro="">
      <xdr:nvCxnSpPr>
        <xdr:cNvPr id="448" name="直線コネクタ 447"/>
        <xdr:cNvCxnSpPr/>
      </xdr:nvCxnSpPr>
      <xdr:spPr>
        <a:xfrm>
          <a:off x="13512800" y="3030220"/>
          <a:ext cx="889000" cy="11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9" name="フローチャート: 判断 448"/>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109593</xdr:rowOff>
    </xdr:from>
    <xdr:ext cx="762000" cy="259045"/>
    <xdr:sp macro="" textlink="">
      <xdr:nvSpPr>
        <xdr:cNvPr id="450" name="テキスト ボックス 449"/>
        <xdr:cNvSpPr txBox="1"/>
      </xdr:nvSpPr>
      <xdr:spPr>
        <a:xfrm>
          <a:off x="14020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51" name="フローチャート: 判断 450"/>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93184</xdr:rowOff>
    </xdr:from>
    <xdr:ext cx="762000" cy="259045"/>
    <xdr:sp macro="" textlink="">
      <xdr:nvSpPr>
        <xdr:cNvPr id="452" name="テキスト ボックス 451"/>
        <xdr:cNvSpPr txBox="1"/>
      </xdr:nvSpPr>
      <xdr:spPr>
        <a:xfrm>
          <a:off x="13131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125578</xdr:rowOff>
    </xdr:from>
    <xdr:to>
      <xdr:col>81</xdr:col>
      <xdr:colOff>95250</xdr:colOff>
      <xdr:row>18</xdr:row>
      <xdr:rowOff>55728</xdr:rowOff>
    </xdr:to>
    <xdr:sp macro="" textlink="">
      <xdr:nvSpPr>
        <xdr:cNvPr id="458" name="楕円 457"/>
        <xdr:cNvSpPr/>
      </xdr:nvSpPr>
      <xdr:spPr>
        <a:xfrm>
          <a:off x="16967200" y="30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97655</xdr:rowOff>
    </xdr:from>
    <xdr:ext cx="762000" cy="259045"/>
    <xdr:sp macro="" textlink="">
      <xdr:nvSpPr>
        <xdr:cNvPr id="459" name="将来負担の状況該当値テキスト"/>
        <xdr:cNvSpPr txBox="1"/>
      </xdr:nvSpPr>
      <xdr:spPr>
        <a:xfrm>
          <a:off x="17106900" y="30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62840</xdr:rowOff>
    </xdr:from>
    <xdr:to>
      <xdr:col>77</xdr:col>
      <xdr:colOff>95250</xdr:colOff>
      <xdr:row>17</xdr:row>
      <xdr:rowOff>164440</xdr:rowOff>
    </xdr:to>
    <xdr:sp macro="" textlink="">
      <xdr:nvSpPr>
        <xdr:cNvPr id="460" name="楕円 459"/>
        <xdr:cNvSpPr/>
      </xdr:nvSpPr>
      <xdr:spPr>
        <a:xfrm>
          <a:off x="16129000" y="297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149217</xdr:rowOff>
    </xdr:from>
    <xdr:ext cx="736600" cy="259045"/>
    <xdr:sp macro="" textlink="">
      <xdr:nvSpPr>
        <xdr:cNvPr id="461" name="テキスト ボックス 460"/>
        <xdr:cNvSpPr txBox="1"/>
      </xdr:nvSpPr>
      <xdr:spPr>
        <a:xfrm>
          <a:off x="15798800" y="3063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130404</xdr:rowOff>
    </xdr:from>
    <xdr:to>
      <xdr:col>73</xdr:col>
      <xdr:colOff>44450</xdr:colOff>
      <xdr:row>18</xdr:row>
      <xdr:rowOff>60554</xdr:rowOff>
    </xdr:to>
    <xdr:sp macro="" textlink="">
      <xdr:nvSpPr>
        <xdr:cNvPr id="462" name="楕円 461"/>
        <xdr:cNvSpPr/>
      </xdr:nvSpPr>
      <xdr:spPr>
        <a:xfrm>
          <a:off x="15240000" y="304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45331</xdr:rowOff>
    </xdr:from>
    <xdr:ext cx="762000" cy="259045"/>
    <xdr:sp macro="" textlink="">
      <xdr:nvSpPr>
        <xdr:cNvPr id="463" name="テキスト ボックス 462"/>
        <xdr:cNvSpPr txBox="1"/>
      </xdr:nvSpPr>
      <xdr:spPr>
        <a:xfrm>
          <a:off x="14909800" y="313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7214</xdr:rowOff>
    </xdr:from>
    <xdr:to>
      <xdr:col>68</xdr:col>
      <xdr:colOff>203200</xdr:colOff>
      <xdr:row>18</xdr:row>
      <xdr:rowOff>108814</xdr:rowOff>
    </xdr:to>
    <xdr:sp macro="" textlink="">
      <xdr:nvSpPr>
        <xdr:cNvPr id="464" name="楕円 463"/>
        <xdr:cNvSpPr/>
      </xdr:nvSpPr>
      <xdr:spPr>
        <a:xfrm>
          <a:off x="14351000" y="309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93591</xdr:rowOff>
    </xdr:from>
    <xdr:ext cx="762000" cy="259045"/>
    <xdr:sp macro="" textlink="">
      <xdr:nvSpPr>
        <xdr:cNvPr id="465" name="テキスト ボックス 464"/>
        <xdr:cNvSpPr txBox="1"/>
      </xdr:nvSpPr>
      <xdr:spPr>
        <a:xfrm>
          <a:off x="14020800" y="317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64770</xdr:rowOff>
    </xdr:from>
    <xdr:to>
      <xdr:col>64</xdr:col>
      <xdr:colOff>152400</xdr:colOff>
      <xdr:row>17</xdr:row>
      <xdr:rowOff>166370</xdr:rowOff>
    </xdr:to>
    <xdr:sp macro="" textlink="">
      <xdr:nvSpPr>
        <xdr:cNvPr id="466" name="楕円 465"/>
        <xdr:cNvSpPr/>
      </xdr:nvSpPr>
      <xdr:spPr>
        <a:xfrm>
          <a:off x="1346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151147</xdr:rowOff>
    </xdr:from>
    <xdr:ext cx="762000" cy="259045"/>
    <xdr:sp macro="" textlink="">
      <xdr:nvSpPr>
        <xdr:cNvPr id="467" name="テキスト ボックス 466"/>
        <xdr:cNvSpPr txBox="1"/>
      </xdr:nvSpPr>
      <xdr:spPr>
        <a:xfrm>
          <a:off x="1313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55,448
55,187
182.46
19,514,168
19,051,221
431,846
10,670,369
18,859,482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類似団体平均を</a:t>
          </a:r>
          <a:r>
            <a:rPr kumimoji="1" lang="ja-JP" altLang="en-US" sz="900">
              <a:solidFill>
                <a:schemeClr val="dk1"/>
              </a:solidFill>
              <a:effectLst/>
              <a:latin typeface="+mn-lt"/>
              <a:ea typeface="+mn-ea"/>
              <a:cs typeface="+mn-cs"/>
            </a:rPr>
            <a:t>２．８</a:t>
          </a:r>
          <a:r>
            <a:rPr kumimoji="1" lang="ja-JP" altLang="ja-JP" sz="900">
              <a:solidFill>
                <a:schemeClr val="dk1"/>
              </a:solidFill>
              <a:effectLst/>
              <a:latin typeface="+mn-lt"/>
              <a:ea typeface="+mn-ea"/>
              <a:cs typeface="+mn-cs"/>
            </a:rPr>
            <a:t>ポイント下回る２０．７％となっている。</a:t>
          </a:r>
          <a:endParaRPr lang="ja-JP" altLang="ja-JP" sz="900">
            <a:effectLst/>
          </a:endParaRPr>
        </a:p>
        <a:p>
          <a:r>
            <a:rPr kumimoji="1" lang="ja-JP" altLang="ja-JP" sz="900">
              <a:solidFill>
                <a:schemeClr val="dk1"/>
              </a:solidFill>
              <a:effectLst/>
              <a:latin typeface="+mn-lt"/>
              <a:ea typeface="+mn-ea"/>
              <a:cs typeface="+mn-cs"/>
            </a:rPr>
            <a:t>　要因としては、職員定数管理の徹底のほか、市営の病院や保育所などの施設を持たないこと及び消防業務を一部事務組合で行っていることによるものが大きい。また、平成２３年度よりごみ処理業務についても一部事務組合で行っている。一部事務組合の人件費に充てる負担金や下水道事業などの公営企業会計の人件費に充てる繰入金といった人件費に準ずる費用を合計した場合の人口１人当たりの歳出決算額は、類似団体平均を下回っていることから、今後も職員定数管理の徹底を図っていくこととする。</a:t>
          </a:r>
          <a:endParaRPr lang="ja-JP" altLang="ja-JP" sz="9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85090</xdr:rowOff>
    </xdr:from>
    <xdr:to>
      <xdr:col>24</xdr:col>
      <xdr:colOff>25400</xdr:colOff>
      <xdr:row>35</xdr:row>
      <xdr:rowOff>85090</xdr:rowOff>
    </xdr:to>
    <xdr:cxnSp macro="">
      <xdr:nvCxnSpPr>
        <xdr:cNvPr id="66" name="直線コネクタ 65"/>
        <xdr:cNvCxnSpPr/>
      </xdr:nvCxnSpPr>
      <xdr:spPr>
        <a:xfrm>
          <a:off x="3987800" y="6085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31750</xdr:rowOff>
    </xdr:from>
    <xdr:to>
      <xdr:col>19</xdr:col>
      <xdr:colOff>187325</xdr:colOff>
      <xdr:row>35</xdr:row>
      <xdr:rowOff>85090</xdr:rowOff>
    </xdr:to>
    <xdr:cxnSp macro="">
      <xdr:nvCxnSpPr>
        <xdr:cNvPr id="69" name="直線コネクタ 68"/>
        <xdr:cNvCxnSpPr/>
      </xdr:nvCxnSpPr>
      <xdr:spPr>
        <a:xfrm>
          <a:off x="3098800" y="60325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31750</xdr:rowOff>
    </xdr:from>
    <xdr:to>
      <xdr:col>15</xdr:col>
      <xdr:colOff>98425</xdr:colOff>
      <xdr:row>35</xdr:row>
      <xdr:rowOff>39370</xdr:rowOff>
    </xdr:to>
    <xdr:cxnSp macro="">
      <xdr:nvCxnSpPr>
        <xdr:cNvPr id="72" name="直線コネクタ 71"/>
        <xdr:cNvCxnSpPr/>
      </xdr:nvCxnSpPr>
      <xdr:spPr>
        <a:xfrm flipV="1">
          <a:off x="2209800" y="60325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39370</xdr:rowOff>
    </xdr:from>
    <xdr:to>
      <xdr:col>11</xdr:col>
      <xdr:colOff>9525</xdr:colOff>
      <xdr:row>35</xdr:row>
      <xdr:rowOff>77470</xdr:rowOff>
    </xdr:to>
    <xdr:cxnSp macro="">
      <xdr:nvCxnSpPr>
        <xdr:cNvPr id="75" name="直線コネクタ 74"/>
        <xdr:cNvCxnSpPr/>
      </xdr:nvCxnSpPr>
      <xdr:spPr>
        <a:xfrm flipV="1">
          <a:off x="1320800" y="6040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77" name="テキスト ボックス 76"/>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34290</xdr:rowOff>
    </xdr:from>
    <xdr:to>
      <xdr:col>24</xdr:col>
      <xdr:colOff>76200</xdr:colOff>
      <xdr:row>35</xdr:row>
      <xdr:rowOff>135890</xdr:rowOff>
    </xdr:to>
    <xdr:sp macro="" textlink="">
      <xdr:nvSpPr>
        <xdr:cNvPr id="85" name="楕円 84"/>
        <xdr:cNvSpPr/>
      </xdr:nvSpPr>
      <xdr:spPr>
        <a:xfrm>
          <a:off x="47752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50817</xdr:rowOff>
    </xdr:from>
    <xdr:ext cx="762000" cy="259045"/>
    <xdr:sp macro="" textlink="">
      <xdr:nvSpPr>
        <xdr:cNvPr id="86" name="人件費該当値テキスト"/>
        <xdr:cNvSpPr txBox="1"/>
      </xdr:nvSpPr>
      <xdr:spPr>
        <a:xfrm>
          <a:off x="49149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34290</xdr:rowOff>
    </xdr:from>
    <xdr:to>
      <xdr:col>20</xdr:col>
      <xdr:colOff>38100</xdr:colOff>
      <xdr:row>35</xdr:row>
      <xdr:rowOff>135890</xdr:rowOff>
    </xdr:to>
    <xdr:sp macro="" textlink="">
      <xdr:nvSpPr>
        <xdr:cNvPr id="87" name="楕円 86"/>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146067</xdr:rowOff>
    </xdr:from>
    <xdr:ext cx="736600" cy="259045"/>
    <xdr:sp macro="" textlink="">
      <xdr:nvSpPr>
        <xdr:cNvPr id="88" name="テキスト ボックス 87"/>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152400</xdr:rowOff>
    </xdr:from>
    <xdr:to>
      <xdr:col>15</xdr:col>
      <xdr:colOff>149225</xdr:colOff>
      <xdr:row>35</xdr:row>
      <xdr:rowOff>82550</xdr:rowOff>
    </xdr:to>
    <xdr:sp macro="" textlink="">
      <xdr:nvSpPr>
        <xdr:cNvPr id="89" name="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160020</xdr:rowOff>
    </xdr:from>
    <xdr:to>
      <xdr:col>11</xdr:col>
      <xdr:colOff>60325</xdr:colOff>
      <xdr:row>35</xdr:row>
      <xdr:rowOff>90170</xdr:rowOff>
    </xdr:to>
    <xdr:sp macro="" textlink="">
      <xdr:nvSpPr>
        <xdr:cNvPr id="91" name="楕円 90"/>
        <xdr:cNvSpPr/>
      </xdr:nvSpPr>
      <xdr:spPr>
        <a:xfrm>
          <a:off x="2159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100347</xdr:rowOff>
    </xdr:from>
    <xdr:ext cx="762000" cy="259045"/>
    <xdr:sp macro="" textlink="">
      <xdr:nvSpPr>
        <xdr:cNvPr id="92" name="テキスト ボックス 91"/>
        <xdr:cNvSpPr txBox="1"/>
      </xdr:nvSpPr>
      <xdr:spPr>
        <a:xfrm>
          <a:off x="1828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26670</xdr:rowOff>
    </xdr:from>
    <xdr:to>
      <xdr:col>6</xdr:col>
      <xdr:colOff>171450</xdr:colOff>
      <xdr:row>35</xdr:row>
      <xdr:rowOff>128270</xdr:rowOff>
    </xdr:to>
    <xdr:sp macro="" textlink="">
      <xdr:nvSpPr>
        <xdr:cNvPr id="93" name="楕円 92"/>
        <xdr:cNvSpPr/>
      </xdr:nvSpPr>
      <xdr:spPr>
        <a:xfrm>
          <a:off x="1270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138447</xdr:rowOff>
    </xdr:from>
    <xdr:ext cx="762000" cy="259045"/>
    <xdr:sp macro="" textlink="">
      <xdr:nvSpPr>
        <xdr:cNvPr id="94" name="テキスト ボックス 93"/>
        <xdr:cNvSpPr txBox="1"/>
      </xdr:nvSpPr>
      <xdr:spPr>
        <a:xfrm>
          <a:off x="939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ポイント下回る１０．</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ふるさと納税一括業務代行委託料８，９５６千円増、賦課徴収管理システム構築委託料１０２，６３２千円増等</a:t>
          </a:r>
          <a:r>
            <a:rPr kumimoji="1" lang="ja-JP" altLang="ja-JP" sz="1100">
              <a:solidFill>
                <a:schemeClr val="dk1"/>
              </a:solidFill>
              <a:effectLst/>
              <a:latin typeface="+mn-lt"/>
              <a:ea typeface="+mn-ea"/>
              <a:cs typeface="+mn-cs"/>
            </a:rPr>
            <a:t>により増加した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類似団体比較では、８６団体中</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番目と低い部類に入っている。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91621</xdr:rowOff>
    </xdr:to>
    <xdr:cxnSp macro="">
      <xdr:nvCxnSpPr>
        <xdr:cNvPr id="129" name="直線コネクタ 128"/>
        <xdr:cNvCxnSpPr/>
      </xdr:nvCxnSpPr>
      <xdr:spPr>
        <a:xfrm>
          <a:off x="15671800" y="2287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129920</xdr:rowOff>
    </xdr:from>
    <xdr:ext cx="762000" cy="259045"/>
    <xdr:sp macro="" textlink="">
      <xdr:nvSpPr>
        <xdr:cNvPr id="130" name="物件費平均値テキスト"/>
        <xdr:cNvSpPr txBox="1"/>
      </xdr:nvSpPr>
      <xdr:spPr>
        <a:xfrm>
          <a:off x="16598900" y="2873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58964</xdr:rowOff>
    </xdr:from>
    <xdr:to>
      <xdr:col>78</xdr:col>
      <xdr:colOff>69850</xdr:colOff>
      <xdr:row>13</xdr:row>
      <xdr:rowOff>80736</xdr:rowOff>
    </xdr:to>
    <xdr:cxnSp macro="">
      <xdr:nvCxnSpPr>
        <xdr:cNvPr id="132" name="直線コネクタ 131"/>
        <xdr:cNvCxnSpPr/>
      </xdr:nvCxnSpPr>
      <xdr:spPr>
        <a:xfrm flipV="1">
          <a:off x="14782800" y="22878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61884</xdr:rowOff>
    </xdr:from>
    <xdr:ext cx="736600" cy="259045"/>
    <xdr:sp macro="" textlink="">
      <xdr:nvSpPr>
        <xdr:cNvPr id="134" name="テキスト ボックス 133"/>
        <xdr:cNvSpPr txBox="1"/>
      </xdr:nvSpPr>
      <xdr:spPr>
        <a:xfrm>
          <a:off x="15290800" y="2976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80736</xdr:rowOff>
    </xdr:from>
    <xdr:to>
      <xdr:col>73</xdr:col>
      <xdr:colOff>180975</xdr:colOff>
      <xdr:row>13</xdr:row>
      <xdr:rowOff>91621</xdr:rowOff>
    </xdr:to>
    <xdr:cxnSp macro="">
      <xdr:nvCxnSpPr>
        <xdr:cNvPr id="135" name="直線コネクタ 134"/>
        <xdr:cNvCxnSpPr/>
      </xdr:nvCxnSpPr>
      <xdr:spPr>
        <a:xfrm flipV="1">
          <a:off x="13893800" y="2309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40113</xdr:rowOff>
    </xdr:from>
    <xdr:ext cx="762000" cy="259045"/>
    <xdr:sp macro="" textlink="">
      <xdr:nvSpPr>
        <xdr:cNvPr id="137" name="テキスト ボックス 136"/>
        <xdr:cNvSpPr txBox="1"/>
      </xdr:nvSpPr>
      <xdr:spPr>
        <a:xfrm>
          <a:off x="14401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80736</xdr:rowOff>
    </xdr:from>
    <xdr:to>
      <xdr:col>69</xdr:col>
      <xdr:colOff>92075</xdr:colOff>
      <xdr:row>13</xdr:row>
      <xdr:rowOff>91621</xdr:rowOff>
    </xdr:to>
    <xdr:cxnSp macro="">
      <xdr:nvCxnSpPr>
        <xdr:cNvPr id="138" name="直線コネクタ 137"/>
        <xdr:cNvCxnSpPr/>
      </xdr:nvCxnSpPr>
      <xdr:spPr>
        <a:xfrm>
          <a:off x="13004800" y="2309586"/>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135363</xdr:rowOff>
    </xdr:from>
    <xdr:ext cx="762000" cy="259045"/>
    <xdr:sp macro="" textlink="">
      <xdr:nvSpPr>
        <xdr:cNvPr id="142" name="テキスト ボックス 141"/>
        <xdr:cNvSpPr txBox="1"/>
      </xdr:nvSpPr>
      <xdr:spPr>
        <a:xfrm>
          <a:off x="12623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48" name="楕円 147"/>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120848</xdr:rowOff>
    </xdr:from>
    <xdr:ext cx="762000" cy="259045"/>
    <xdr:sp macro="" textlink="">
      <xdr:nvSpPr>
        <xdr:cNvPr id="149"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8164</xdr:rowOff>
    </xdr:from>
    <xdr:to>
      <xdr:col>78</xdr:col>
      <xdr:colOff>120650</xdr:colOff>
      <xdr:row>13</xdr:row>
      <xdr:rowOff>109764</xdr:rowOff>
    </xdr:to>
    <xdr:sp macro="" textlink="">
      <xdr:nvSpPr>
        <xdr:cNvPr id="150" name="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29936</xdr:rowOff>
    </xdr:from>
    <xdr:to>
      <xdr:col>74</xdr:col>
      <xdr:colOff>31750</xdr:colOff>
      <xdr:row>13</xdr:row>
      <xdr:rowOff>131536</xdr:rowOff>
    </xdr:to>
    <xdr:sp macro="" textlink="">
      <xdr:nvSpPr>
        <xdr:cNvPr id="152" name="楕円 151"/>
        <xdr:cNvSpPr/>
      </xdr:nvSpPr>
      <xdr:spPr>
        <a:xfrm>
          <a:off x="14732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141713</xdr:rowOff>
    </xdr:from>
    <xdr:ext cx="762000" cy="259045"/>
    <xdr:sp macro="" textlink="">
      <xdr:nvSpPr>
        <xdr:cNvPr id="153" name="テキスト ボックス 152"/>
        <xdr:cNvSpPr txBox="1"/>
      </xdr:nvSpPr>
      <xdr:spPr>
        <a:xfrm>
          <a:off x="14401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40821</xdr:rowOff>
    </xdr:from>
    <xdr:to>
      <xdr:col>69</xdr:col>
      <xdr:colOff>142875</xdr:colOff>
      <xdr:row>13</xdr:row>
      <xdr:rowOff>142421</xdr:rowOff>
    </xdr:to>
    <xdr:sp macro="" textlink="">
      <xdr:nvSpPr>
        <xdr:cNvPr id="154" name="楕円 153"/>
        <xdr:cNvSpPr/>
      </xdr:nvSpPr>
      <xdr:spPr>
        <a:xfrm>
          <a:off x="138430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152598</xdr:rowOff>
    </xdr:from>
    <xdr:ext cx="762000" cy="259045"/>
    <xdr:sp macro="" textlink="">
      <xdr:nvSpPr>
        <xdr:cNvPr id="155" name="テキスト ボックス 154"/>
        <xdr:cNvSpPr txBox="1"/>
      </xdr:nvSpPr>
      <xdr:spPr>
        <a:xfrm>
          <a:off x="13512800" y="2038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29936</xdr:rowOff>
    </xdr:from>
    <xdr:to>
      <xdr:col>65</xdr:col>
      <xdr:colOff>53975</xdr:colOff>
      <xdr:row>13</xdr:row>
      <xdr:rowOff>131536</xdr:rowOff>
    </xdr:to>
    <xdr:sp macro="" textlink="">
      <xdr:nvSpPr>
        <xdr:cNvPr id="156" name="楕円 155"/>
        <xdr:cNvSpPr/>
      </xdr:nvSpPr>
      <xdr:spPr>
        <a:xfrm>
          <a:off x="12954000" y="225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141713</xdr:rowOff>
    </xdr:from>
    <xdr:ext cx="762000" cy="259045"/>
    <xdr:sp macro="" textlink="">
      <xdr:nvSpPr>
        <xdr:cNvPr id="157" name="テキスト ボックス 156"/>
        <xdr:cNvSpPr txBox="1"/>
      </xdr:nvSpPr>
      <xdr:spPr>
        <a:xfrm>
          <a:off x="12623800" y="2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類似団体平均を１．</a:t>
          </a:r>
          <a:r>
            <a:rPr kumimoji="1" lang="ja-JP" altLang="en-US" sz="900">
              <a:solidFill>
                <a:schemeClr val="dk1"/>
              </a:solidFill>
              <a:effectLst/>
              <a:latin typeface="+mn-lt"/>
              <a:ea typeface="+mn-ea"/>
              <a:cs typeface="+mn-cs"/>
            </a:rPr>
            <a:t>９</a:t>
          </a:r>
          <a:r>
            <a:rPr kumimoji="1" lang="ja-JP" altLang="ja-JP" sz="900">
              <a:solidFill>
                <a:schemeClr val="dk1"/>
              </a:solidFill>
              <a:effectLst/>
              <a:latin typeface="+mn-lt"/>
              <a:ea typeface="+mn-ea"/>
              <a:cs typeface="+mn-cs"/>
            </a:rPr>
            <a:t>ポイント上回る１４．</a:t>
          </a:r>
          <a:r>
            <a:rPr kumimoji="1" lang="ja-JP" altLang="en-US" sz="900">
              <a:solidFill>
                <a:schemeClr val="dk1"/>
              </a:solidFill>
              <a:effectLst/>
              <a:latin typeface="+mn-lt"/>
              <a:ea typeface="+mn-ea"/>
              <a:cs typeface="+mn-cs"/>
            </a:rPr>
            <a:t>８</a:t>
          </a:r>
          <a:r>
            <a:rPr kumimoji="1" lang="ja-JP" altLang="ja-JP" sz="900">
              <a:solidFill>
                <a:schemeClr val="dk1"/>
              </a:solidFill>
              <a:effectLst/>
              <a:latin typeface="+mn-lt"/>
              <a:ea typeface="+mn-ea"/>
              <a:cs typeface="+mn-cs"/>
            </a:rPr>
            <a:t>％となっている。</a:t>
          </a:r>
          <a:endParaRPr lang="ja-JP" altLang="ja-JP" sz="900">
            <a:effectLst/>
          </a:endParaRPr>
        </a:p>
        <a:p>
          <a:r>
            <a:rPr kumimoji="1" lang="ja-JP" altLang="ja-JP" sz="900">
              <a:solidFill>
                <a:schemeClr val="dk1"/>
              </a:solidFill>
              <a:effectLst/>
              <a:latin typeface="+mn-lt"/>
              <a:ea typeface="+mn-ea"/>
              <a:cs typeface="+mn-cs"/>
            </a:rPr>
            <a:t>　これは本市の保育所が民間委託となっており、保育所に係る人件費が扶助費の委託料として支出されることが大きな要因となっている。また、</a:t>
          </a:r>
          <a:r>
            <a:rPr kumimoji="1" lang="ja-JP" altLang="en-US" sz="900">
              <a:solidFill>
                <a:schemeClr val="dk1"/>
              </a:solidFill>
              <a:effectLst/>
              <a:latin typeface="+mn-lt"/>
              <a:ea typeface="+mn-ea"/>
              <a:cs typeface="+mn-cs"/>
            </a:rPr>
            <a:t>介護給付費・訓練等給付費２６，３４１千円の増、児童福祉法給付事業１１，３０７千円の増、児童扶養手当５８，６５５千円の増、保育所児童運営費委託料１１１，３０２千円の増となっている。</a:t>
          </a:r>
          <a:endParaRPr lang="ja-JP" altLang="ja-JP" sz="900">
            <a:effectLst/>
          </a:endParaRPr>
        </a:p>
        <a:p>
          <a:r>
            <a:rPr kumimoji="1" lang="ja-JP" altLang="ja-JP" sz="900">
              <a:solidFill>
                <a:schemeClr val="dk1"/>
              </a:solidFill>
              <a:effectLst/>
              <a:latin typeface="+mn-lt"/>
              <a:ea typeface="+mn-ea"/>
              <a:cs typeface="+mn-cs"/>
            </a:rPr>
            <a:t>　今後も扶助費のさらなる増加が予見されるため、財政構造改革を推進し、適切な事業実施に努める必要がある。</a:t>
          </a:r>
          <a:endParaRPr lang="ja-JP" altLang="ja-JP" sz="9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xdr:rowOff>
    </xdr:from>
    <xdr:to>
      <xdr:col>24</xdr:col>
      <xdr:colOff>25400</xdr:colOff>
      <xdr:row>57</xdr:row>
      <xdr:rowOff>54610</xdr:rowOff>
    </xdr:to>
    <xdr:cxnSp macro="">
      <xdr:nvCxnSpPr>
        <xdr:cNvPr id="190" name="直線コネクタ 189"/>
        <xdr:cNvCxnSpPr/>
      </xdr:nvCxnSpPr>
      <xdr:spPr>
        <a:xfrm>
          <a:off x="3987800" y="97815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8890</xdr:rowOff>
    </xdr:from>
    <xdr:to>
      <xdr:col>19</xdr:col>
      <xdr:colOff>187325</xdr:colOff>
      <xdr:row>57</xdr:row>
      <xdr:rowOff>24130</xdr:rowOff>
    </xdr:to>
    <xdr:cxnSp macro="">
      <xdr:nvCxnSpPr>
        <xdr:cNvPr id="193" name="直線コネクタ 192"/>
        <xdr:cNvCxnSpPr/>
      </xdr:nvCxnSpPr>
      <xdr:spPr>
        <a:xfrm flipV="1">
          <a:off x="3098800" y="97815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134620</xdr:rowOff>
    </xdr:from>
    <xdr:to>
      <xdr:col>15</xdr:col>
      <xdr:colOff>98425</xdr:colOff>
      <xdr:row>57</xdr:row>
      <xdr:rowOff>24130</xdr:rowOff>
    </xdr:to>
    <xdr:cxnSp macro="">
      <xdr:nvCxnSpPr>
        <xdr:cNvPr id="196" name="直線コネクタ 195"/>
        <xdr:cNvCxnSpPr/>
      </xdr:nvCxnSpPr>
      <xdr:spPr>
        <a:xfrm>
          <a:off x="2209800" y="97358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134620</xdr:rowOff>
    </xdr:from>
    <xdr:to>
      <xdr:col>11</xdr:col>
      <xdr:colOff>9525</xdr:colOff>
      <xdr:row>56</xdr:row>
      <xdr:rowOff>149860</xdr:rowOff>
    </xdr:to>
    <xdr:cxnSp macro="">
      <xdr:nvCxnSpPr>
        <xdr:cNvPr id="199" name="直線コネクタ 198"/>
        <xdr:cNvCxnSpPr/>
      </xdr:nvCxnSpPr>
      <xdr:spPr>
        <a:xfrm flipV="1">
          <a:off x="1320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xdr:rowOff>
    </xdr:from>
    <xdr:to>
      <xdr:col>24</xdr:col>
      <xdr:colOff>76200</xdr:colOff>
      <xdr:row>57</xdr:row>
      <xdr:rowOff>105410</xdr:rowOff>
    </xdr:to>
    <xdr:sp macro="" textlink="">
      <xdr:nvSpPr>
        <xdr:cNvPr id="209" name="楕円 208"/>
        <xdr:cNvSpPr/>
      </xdr:nvSpPr>
      <xdr:spPr>
        <a:xfrm>
          <a:off x="4775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147337</xdr:rowOff>
    </xdr:from>
    <xdr:ext cx="762000" cy="259045"/>
    <xdr:sp macro="" textlink="">
      <xdr:nvSpPr>
        <xdr:cNvPr id="210" name="扶助費該当値テキスト"/>
        <xdr:cNvSpPr txBox="1"/>
      </xdr:nvSpPr>
      <xdr:spPr>
        <a:xfrm>
          <a:off x="4914900" y="9748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129540</xdr:rowOff>
    </xdr:from>
    <xdr:to>
      <xdr:col>20</xdr:col>
      <xdr:colOff>38100</xdr:colOff>
      <xdr:row>57</xdr:row>
      <xdr:rowOff>59690</xdr:rowOff>
    </xdr:to>
    <xdr:sp macro="" textlink="">
      <xdr:nvSpPr>
        <xdr:cNvPr id="211" name="楕円 210"/>
        <xdr:cNvSpPr/>
      </xdr:nvSpPr>
      <xdr:spPr>
        <a:xfrm>
          <a:off x="3937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44467</xdr:rowOff>
    </xdr:from>
    <xdr:ext cx="736600" cy="259045"/>
    <xdr:sp macro="" textlink="">
      <xdr:nvSpPr>
        <xdr:cNvPr id="212" name="テキスト ボックス 211"/>
        <xdr:cNvSpPr txBox="1"/>
      </xdr:nvSpPr>
      <xdr:spPr>
        <a:xfrm>
          <a:off x="3606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144780</xdr:rowOff>
    </xdr:from>
    <xdr:to>
      <xdr:col>15</xdr:col>
      <xdr:colOff>149225</xdr:colOff>
      <xdr:row>57</xdr:row>
      <xdr:rowOff>74930</xdr:rowOff>
    </xdr:to>
    <xdr:sp macro="" textlink="">
      <xdr:nvSpPr>
        <xdr:cNvPr id="213" name="楕円 212"/>
        <xdr:cNvSpPr/>
      </xdr:nvSpPr>
      <xdr:spPr>
        <a:xfrm>
          <a:off x="3048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59707</xdr:rowOff>
    </xdr:from>
    <xdr:ext cx="762000" cy="259045"/>
    <xdr:sp macro="" textlink="">
      <xdr:nvSpPr>
        <xdr:cNvPr id="214" name="テキスト ボックス 213"/>
        <xdr:cNvSpPr txBox="1"/>
      </xdr:nvSpPr>
      <xdr:spPr>
        <a:xfrm>
          <a:off x="2717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83820</xdr:rowOff>
    </xdr:from>
    <xdr:to>
      <xdr:col>11</xdr:col>
      <xdr:colOff>60325</xdr:colOff>
      <xdr:row>57</xdr:row>
      <xdr:rowOff>13970</xdr:rowOff>
    </xdr:to>
    <xdr:sp macro="" textlink="">
      <xdr:nvSpPr>
        <xdr:cNvPr id="215" name="楕円 214"/>
        <xdr:cNvSpPr/>
      </xdr:nvSpPr>
      <xdr:spPr>
        <a:xfrm>
          <a:off x="2159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170197</xdr:rowOff>
    </xdr:from>
    <xdr:ext cx="762000" cy="259045"/>
    <xdr:sp macro="" textlink="">
      <xdr:nvSpPr>
        <xdr:cNvPr id="216" name="テキスト ボックス 215"/>
        <xdr:cNvSpPr txBox="1"/>
      </xdr:nvSpPr>
      <xdr:spPr>
        <a:xfrm>
          <a:off x="1828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99060</xdr:rowOff>
    </xdr:from>
    <xdr:to>
      <xdr:col>6</xdr:col>
      <xdr:colOff>171450</xdr:colOff>
      <xdr:row>57</xdr:row>
      <xdr:rowOff>29210</xdr:rowOff>
    </xdr:to>
    <xdr:sp macro="" textlink="">
      <xdr:nvSpPr>
        <xdr:cNvPr id="217" name="楕円 216"/>
        <xdr:cNvSpPr/>
      </xdr:nvSpPr>
      <xdr:spPr>
        <a:xfrm>
          <a:off x="1270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13987</xdr:rowOff>
    </xdr:from>
    <xdr:ext cx="762000" cy="259045"/>
    <xdr:sp macro="" textlink="">
      <xdr:nvSpPr>
        <xdr:cNvPr id="218" name="テキスト ボックス 217"/>
        <xdr:cNvSpPr txBox="1"/>
      </xdr:nvSpPr>
      <xdr:spPr>
        <a:xfrm>
          <a:off x="939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800">
              <a:solidFill>
                <a:schemeClr val="dk1"/>
              </a:solidFill>
              <a:effectLst/>
              <a:latin typeface="+mn-lt"/>
              <a:ea typeface="+mn-ea"/>
              <a:cs typeface="+mn-cs"/>
            </a:rPr>
            <a:t>　類似団体平均を</a:t>
          </a:r>
          <a:r>
            <a:rPr kumimoji="1" lang="ja-JP" altLang="en-US" sz="800">
              <a:solidFill>
                <a:schemeClr val="dk1"/>
              </a:solidFill>
              <a:effectLst/>
              <a:latin typeface="+mn-lt"/>
              <a:ea typeface="+mn-ea"/>
              <a:cs typeface="+mn-cs"/>
            </a:rPr>
            <a:t>０</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ポイント下回る１</a:t>
          </a:r>
          <a:r>
            <a:rPr kumimoji="1" lang="ja-JP" altLang="en-US" sz="800">
              <a:solidFill>
                <a:schemeClr val="dk1"/>
              </a:solidFill>
              <a:effectLst/>
              <a:latin typeface="+mn-lt"/>
              <a:ea typeface="+mn-ea"/>
              <a:cs typeface="+mn-cs"/>
            </a:rPr>
            <a:t>３</a:t>
          </a:r>
          <a:r>
            <a:rPr kumimoji="1" lang="ja-JP" altLang="ja-JP" sz="800">
              <a:solidFill>
                <a:schemeClr val="dk1"/>
              </a:solidFill>
              <a:effectLst/>
              <a:latin typeface="+mn-lt"/>
              <a:ea typeface="+mn-ea"/>
              <a:cs typeface="+mn-cs"/>
            </a:rPr>
            <a:t>．</a:t>
          </a:r>
          <a:r>
            <a:rPr kumimoji="1" lang="ja-JP" altLang="en-US" sz="800">
              <a:solidFill>
                <a:schemeClr val="dk1"/>
              </a:solidFill>
              <a:effectLst/>
              <a:latin typeface="+mn-lt"/>
              <a:ea typeface="+mn-ea"/>
              <a:cs typeface="+mn-cs"/>
            </a:rPr>
            <a:t>１</a:t>
          </a:r>
          <a:r>
            <a:rPr kumimoji="1" lang="ja-JP" altLang="ja-JP" sz="800">
              <a:solidFill>
                <a:schemeClr val="dk1"/>
              </a:solidFill>
              <a:effectLst/>
              <a:latin typeface="+mn-lt"/>
              <a:ea typeface="+mn-ea"/>
              <a:cs typeface="+mn-cs"/>
            </a:rPr>
            <a:t>％となっており、前年度と比較すると、</a:t>
          </a:r>
          <a:r>
            <a:rPr kumimoji="1" lang="ja-JP" altLang="en-US" sz="800">
              <a:solidFill>
                <a:schemeClr val="dk1"/>
              </a:solidFill>
              <a:effectLst/>
              <a:latin typeface="+mn-lt"/>
              <a:ea typeface="+mn-ea"/>
              <a:cs typeface="+mn-cs"/>
            </a:rPr>
            <a:t>０．２</a:t>
          </a:r>
          <a:r>
            <a:rPr kumimoji="1" lang="ja-JP" altLang="ja-JP" sz="800">
              <a:solidFill>
                <a:schemeClr val="dk1"/>
              </a:solidFill>
              <a:effectLst/>
              <a:latin typeface="+mn-lt"/>
              <a:ea typeface="+mn-ea"/>
              <a:cs typeface="+mn-cs"/>
            </a:rPr>
            <a:t>ポイントの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となっている。</a:t>
          </a:r>
          <a:endParaRPr lang="ja-JP" altLang="ja-JP" sz="800">
            <a:effectLst/>
          </a:endParaRPr>
        </a:p>
        <a:p>
          <a:r>
            <a:rPr kumimoji="1" lang="en-US" altLang="ja-JP"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普通建設事業費</a:t>
          </a:r>
          <a:r>
            <a:rPr kumimoji="1" lang="en-US" altLang="ja-JP" sz="800">
              <a:solidFill>
                <a:schemeClr val="dk1"/>
              </a:solidFill>
              <a:effectLst/>
              <a:latin typeface="+mn-lt"/>
              <a:ea typeface="+mn-ea"/>
              <a:cs typeface="+mn-cs"/>
            </a:rPr>
            <a:t>】</a:t>
          </a:r>
          <a:endParaRPr lang="ja-JP" altLang="ja-JP" sz="800">
            <a:effectLst/>
          </a:endParaRPr>
        </a:p>
        <a:p>
          <a:r>
            <a:rPr kumimoji="1" lang="ja-JP" altLang="ja-JP" sz="800">
              <a:solidFill>
                <a:schemeClr val="dk1"/>
              </a:solidFill>
              <a:effectLst/>
              <a:latin typeface="+mn-lt"/>
              <a:ea typeface="+mn-ea"/>
              <a:cs typeface="+mn-cs"/>
            </a:rPr>
            <a:t>　普通建設事業費の人口１人当たり決算額について、過去５年間の各年度及び５年間の平均は、</a:t>
          </a:r>
          <a:r>
            <a:rPr kumimoji="1" lang="ja-JP" altLang="en-US" sz="800">
              <a:solidFill>
                <a:schemeClr val="dk1"/>
              </a:solidFill>
              <a:effectLst/>
              <a:latin typeface="+mn-lt"/>
              <a:ea typeface="+mn-ea"/>
              <a:cs typeface="+mn-cs"/>
            </a:rPr>
            <a:t>平成２９年度を除き</a:t>
          </a:r>
          <a:r>
            <a:rPr kumimoji="1" lang="ja-JP" altLang="ja-JP" sz="800">
              <a:solidFill>
                <a:schemeClr val="dk1"/>
              </a:solidFill>
              <a:effectLst/>
              <a:latin typeface="+mn-lt"/>
              <a:ea typeface="+mn-ea"/>
              <a:cs typeface="+mn-cs"/>
            </a:rPr>
            <a:t>ともに類似団体平均を下回っている。これは昨今の経済状況により大幅な税収の増額が見込まないことから、プライマリーバランスの黒字化を維持することを目標に事業を進めた結果である。しかしながら、大規模な施設建設が行われていることから、今後も事業を厳選し、適切な財政運営に努める。</a:t>
          </a:r>
          <a:endParaRPr lang="ja-JP" altLang="ja-JP" sz="8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96520</xdr:rowOff>
    </xdr:to>
    <xdr:cxnSp macro="">
      <xdr:nvCxnSpPr>
        <xdr:cNvPr id="251" name="直線コネクタ 250"/>
        <xdr:cNvCxnSpPr/>
      </xdr:nvCxnSpPr>
      <xdr:spPr>
        <a:xfrm>
          <a:off x="15671800" y="96824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2"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8890</xdr:rowOff>
    </xdr:to>
    <xdr:cxnSp macro="">
      <xdr:nvCxnSpPr>
        <xdr:cNvPr id="254" name="直線コネクタ 253"/>
        <xdr:cNvCxnSpPr/>
      </xdr:nvCxnSpPr>
      <xdr:spPr>
        <a:xfrm flipV="1">
          <a:off x="14782800" y="968248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21607</xdr:rowOff>
    </xdr:from>
    <xdr:ext cx="736600" cy="259045"/>
    <xdr:sp macro="" textlink="">
      <xdr:nvSpPr>
        <xdr:cNvPr id="256" name="テキスト ボックス 255"/>
        <xdr:cNvSpPr txBox="1"/>
      </xdr:nvSpPr>
      <xdr:spPr>
        <a:xfrm>
          <a:off x="15290800" y="9794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8890</xdr:rowOff>
    </xdr:to>
    <xdr:cxnSp macro="">
      <xdr:nvCxnSpPr>
        <xdr:cNvPr id="257" name="直線コネクタ 256"/>
        <xdr:cNvCxnSpPr/>
      </xdr:nvCxnSpPr>
      <xdr:spPr>
        <a:xfrm>
          <a:off x="13893800" y="9712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111760</xdr:rowOff>
    </xdr:to>
    <xdr:cxnSp macro="">
      <xdr:nvCxnSpPr>
        <xdr:cNvPr id="260" name="直線コネクタ 259"/>
        <xdr:cNvCxnSpPr/>
      </xdr:nvCxnSpPr>
      <xdr:spPr>
        <a:xfrm>
          <a:off x="13004800" y="9690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45720</xdr:rowOff>
    </xdr:from>
    <xdr:to>
      <xdr:col>82</xdr:col>
      <xdr:colOff>158750</xdr:colOff>
      <xdr:row>56</xdr:row>
      <xdr:rowOff>147320</xdr:rowOff>
    </xdr:to>
    <xdr:sp macro="" textlink="">
      <xdr:nvSpPr>
        <xdr:cNvPr id="270" name="楕円 269"/>
        <xdr:cNvSpPr/>
      </xdr:nvSpPr>
      <xdr:spPr>
        <a:xfrm>
          <a:off x="164592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62247</xdr:rowOff>
    </xdr:from>
    <xdr:ext cx="762000" cy="259045"/>
    <xdr:sp macro="" textlink="">
      <xdr:nvSpPr>
        <xdr:cNvPr id="271" name="その他該当値テキスト"/>
        <xdr:cNvSpPr txBox="1"/>
      </xdr:nvSpPr>
      <xdr:spPr>
        <a:xfrm>
          <a:off x="165989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2" name="楕円 271"/>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73" name="テキスト ボックス 272"/>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4" name="楕円 273"/>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44467</xdr:rowOff>
    </xdr:from>
    <xdr:ext cx="762000" cy="259045"/>
    <xdr:sp macro="" textlink="">
      <xdr:nvSpPr>
        <xdr:cNvPr id="275" name="テキスト ボックス 274"/>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8" name="楕円 277"/>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9" name="テキスト ボックス 278"/>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６．６</a:t>
          </a:r>
          <a:r>
            <a:rPr kumimoji="1" lang="ja-JP" altLang="ja-JP" sz="1100">
              <a:solidFill>
                <a:schemeClr val="dk1"/>
              </a:solidFill>
              <a:effectLst/>
              <a:latin typeface="+mn-lt"/>
              <a:ea typeface="+mn-ea"/>
              <a:cs typeface="+mn-cs"/>
            </a:rPr>
            <a:t>ポイント上回る１９．４％となっている。</a:t>
          </a:r>
          <a:endParaRPr lang="ja-JP" altLang="ja-JP" sz="1400">
            <a:effectLst/>
          </a:endParaRPr>
        </a:p>
        <a:p>
          <a:r>
            <a:rPr kumimoji="1" lang="ja-JP" altLang="ja-JP" sz="1100">
              <a:solidFill>
                <a:schemeClr val="dk1"/>
              </a:solidFill>
              <a:effectLst/>
              <a:latin typeface="+mn-lt"/>
              <a:ea typeface="+mn-ea"/>
              <a:cs typeface="+mn-cs"/>
            </a:rPr>
            <a:t>　類似団体平均より割合が多い要因は、ごみ処理に係る一部事務組合が平成２３年度から事業を開始したことに伴い、これまで公債費及び物件費で支出していた経費が、一部事務組合負担金として、補助費等へ組み替えられ、当該費目の割合が増大した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学童保育クラブ委託料等が増となった一方で滝沢・雫石環境組合負担金等が減となっている。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6169</xdr:rowOff>
    </xdr:from>
    <xdr:to>
      <xdr:col>82</xdr:col>
      <xdr:colOff>107950</xdr:colOff>
      <xdr:row>40</xdr:row>
      <xdr:rowOff>6169</xdr:rowOff>
    </xdr:to>
    <xdr:cxnSp macro="">
      <xdr:nvCxnSpPr>
        <xdr:cNvPr id="313" name="直線コネクタ 312"/>
        <xdr:cNvCxnSpPr/>
      </xdr:nvCxnSpPr>
      <xdr:spPr>
        <a:xfrm>
          <a:off x="15671800" y="6864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55171</xdr:rowOff>
    </xdr:from>
    <xdr:ext cx="762000" cy="259045"/>
    <xdr:sp macro="" textlink="">
      <xdr:nvSpPr>
        <xdr:cNvPr id="314" name="補助費等平均値テキスト"/>
        <xdr:cNvSpPr txBox="1"/>
      </xdr:nvSpPr>
      <xdr:spPr>
        <a:xfrm>
          <a:off x="16598900" y="6227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6169</xdr:rowOff>
    </xdr:from>
    <xdr:to>
      <xdr:col>78</xdr:col>
      <xdr:colOff>69850</xdr:colOff>
      <xdr:row>40</xdr:row>
      <xdr:rowOff>64951</xdr:rowOff>
    </xdr:to>
    <xdr:cxnSp macro="">
      <xdr:nvCxnSpPr>
        <xdr:cNvPr id="316" name="直線コネクタ 315"/>
        <xdr:cNvCxnSpPr/>
      </xdr:nvCxnSpPr>
      <xdr:spPr>
        <a:xfrm flipV="1">
          <a:off x="14782800" y="686416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111233</xdr:rowOff>
    </xdr:from>
    <xdr:ext cx="736600" cy="259045"/>
    <xdr:sp macro="" textlink="">
      <xdr:nvSpPr>
        <xdr:cNvPr id="318" name="テキスト ボックス 317"/>
        <xdr:cNvSpPr txBox="1"/>
      </xdr:nvSpPr>
      <xdr:spPr>
        <a:xfrm>
          <a:off x="15290800" y="6111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64951</xdr:rowOff>
    </xdr:from>
    <xdr:to>
      <xdr:col>73</xdr:col>
      <xdr:colOff>180975</xdr:colOff>
      <xdr:row>41</xdr:row>
      <xdr:rowOff>24130</xdr:rowOff>
    </xdr:to>
    <xdr:cxnSp macro="">
      <xdr:nvCxnSpPr>
        <xdr:cNvPr id="319" name="直線コネクタ 318"/>
        <xdr:cNvCxnSpPr/>
      </xdr:nvCxnSpPr>
      <xdr:spPr>
        <a:xfrm flipV="1">
          <a:off x="13893800" y="692295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21" name="テキスト ボックス 320"/>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41</xdr:row>
      <xdr:rowOff>24130</xdr:rowOff>
    </xdr:from>
    <xdr:to>
      <xdr:col>69</xdr:col>
      <xdr:colOff>92075</xdr:colOff>
      <xdr:row>41</xdr:row>
      <xdr:rowOff>37193</xdr:rowOff>
    </xdr:to>
    <xdr:cxnSp macro="">
      <xdr:nvCxnSpPr>
        <xdr:cNvPr id="322" name="直線コネクタ 321"/>
        <xdr:cNvCxnSpPr/>
      </xdr:nvCxnSpPr>
      <xdr:spPr>
        <a:xfrm flipV="1">
          <a:off x="13004800" y="70535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78576</xdr:rowOff>
    </xdr:from>
    <xdr:ext cx="762000" cy="259045"/>
    <xdr:sp macro="" textlink="">
      <xdr:nvSpPr>
        <xdr:cNvPr id="324" name="テキスト ボックス 323"/>
        <xdr:cNvSpPr txBox="1"/>
      </xdr:nvSpPr>
      <xdr:spPr>
        <a:xfrm>
          <a:off x="13512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45919</xdr:rowOff>
    </xdr:from>
    <xdr:ext cx="762000" cy="259045"/>
    <xdr:sp macro="" textlink="">
      <xdr:nvSpPr>
        <xdr:cNvPr id="326" name="テキスト ボックス 325"/>
        <xdr:cNvSpPr txBox="1"/>
      </xdr:nvSpPr>
      <xdr:spPr>
        <a:xfrm>
          <a:off x="12623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126819</xdr:rowOff>
    </xdr:from>
    <xdr:to>
      <xdr:col>82</xdr:col>
      <xdr:colOff>158750</xdr:colOff>
      <xdr:row>40</xdr:row>
      <xdr:rowOff>56969</xdr:rowOff>
    </xdr:to>
    <xdr:sp macro="" textlink="">
      <xdr:nvSpPr>
        <xdr:cNvPr id="332" name="楕円 331"/>
        <xdr:cNvSpPr/>
      </xdr:nvSpPr>
      <xdr:spPr>
        <a:xfrm>
          <a:off x="164592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98896</xdr:rowOff>
    </xdr:from>
    <xdr:ext cx="762000" cy="259045"/>
    <xdr:sp macro="" textlink="">
      <xdr:nvSpPr>
        <xdr:cNvPr id="333" name="補助費等該当値テキスト"/>
        <xdr:cNvSpPr txBox="1"/>
      </xdr:nvSpPr>
      <xdr:spPr>
        <a:xfrm>
          <a:off x="16598900" y="6785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126819</xdr:rowOff>
    </xdr:from>
    <xdr:to>
      <xdr:col>78</xdr:col>
      <xdr:colOff>120650</xdr:colOff>
      <xdr:row>40</xdr:row>
      <xdr:rowOff>56969</xdr:rowOff>
    </xdr:to>
    <xdr:sp macro="" textlink="">
      <xdr:nvSpPr>
        <xdr:cNvPr id="334" name="楕円 333"/>
        <xdr:cNvSpPr/>
      </xdr:nvSpPr>
      <xdr:spPr>
        <a:xfrm>
          <a:off x="15621000" y="681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41746</xdr:rowOff>
    </xdr:from>
    <xdr:ext cx="736600" cy="259045"/>
    <xdr:sp macro="" textlink="">
      <xdr:nvSpPr>
        <xdr:cNvPr id="335" name="テキスト ボックス 334"/>
        <xdr:cNvSpPr txBox="1"/>
      </xdr:nvSpPr>
      <xdr:spPr>
        <a:xfrm>
          <a:off x="15290800" y="6899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14151</xdr:rowOff>
    </xdr:from>
    <xdr:to>
      <xdr:col>74</xdr:col>
      <xdr:colOff>31750</xdr:colOff>
      <xdr:row>40</xdr:row>
      <xdr:rowOff>115751</xdr:rowOff>
    </xdr:to>
    <xdr:sp macro="" textlink="">
      <xdr:nvSpPr>
        <xdr:cNvPr id="336" name="楕円 335"/>
        <xdr:cNvSpPr/>
      </xdr:nvSpPr>
      <xdr:spPr>
        <a:xfrm>
          <a:off x="14732000" y="687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100528</xdr:rowOff>
    </xdr:from>
    <xdr:ext cx="762000" cy="259045"/>
    <xdr:sp macro="" textlink="">
      <xdr:nvSpPr>
        <xdr:cNvPr id="337" name="テキスト ボックス 336"/>
        <xdr:cNvSpPr txBox="1"/>
      </xdr:nvSpPr>
      <xdr:spPr>
        <a:xfrm>
          <a:off x="14401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144780</xdr:rowOff>
    </xdr:from>
    <xdr:to>
      <xdr:col>69</xdr:col>
      <xdr:colOff>142875</xdr:colOff>
      <xdr:row>41</xdr:row>
      <xdr:rowOff>74930</xdr:rowOff>
    </xdr:to>
    <xdr:sp macro="" textlink="">
      <xdr:nvSpPr>
        <xdr:cNvPr id="338" name="楕円 337"/>
        <xdr:cNvSpPr/>
      </xdr:nvSpPr>
      <xdr:spPr>
        <a:xfrm>
          <a:off x="13843000" y="700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59707</xdr:rowOff>
    </xdr:from>
    <xdr:ext cx="762000" cy="259045"/>
    <xdr:sp macro="" textlink="">
      <xdr:nvSpPr>
        <xdr:cNvPr id="339" name="テキスト ボックス 338"/>
        <xdr:cNvSpPr txBox="1"/>
      </xdr:nvSpPr>
      <xdr:spPr>
        <a:xfrm>
          <a:off x="13512800" y="708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157843</xdr:rowOff>
    </xdr:from>
    <xdr:to>
      <xdr:col>65</xdr:col>
      <xdr:colOff>53975</xdr:colOff>
      <xdr:row>41</xdr:row>
      <xdr:rowOff>87993</xdr:rowOff>
    </xdr:to>
    <xdr:sp macro="" textlink="">
      <xdr:nvSpPr>
        <xdr:cNvPr id="340" name="楕円 339"/>
        <xdr:cNvSpPr/>
      </xdr:nvSpPr>
      <xdr:spPr>
        <a:xfrm>
          <a:off x="12954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41</xdr:row>
      <xdr:rowOff>72770</xdr:rowOff>
    </xdr:from>
    <xdr:ext cx="762000" cy="259045"/>
    <xdr:sp macro="" textlink="">
      <xdr:nvSpPr>
        <xdr:cNvPr id="341" name="テキスト ボックス 340"/>
        <xdr:cNvSpPr txBox="1"/>
      </xdr:nvSpPr>
      <xdr:spPr>
        <a:xfrm>
          <a:off x="12623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a:t>
          </a:r>
          <a:r>
            <a:rPr kumimoji="1" lang="ja-JP" altLang="en-US" sz="1100">
              <a:solidFill>
                <a:schemeClr val="dk1"/>
              </a:solidFill>
              <a:effectLst/>
              <a:latin typeface="+mn-lt"/>
              <a:ea typeface="+mn-ea"/>
              <a:cs typeface="+mn-cs"/>
            </a:rPr>
            <a:t>２．３</a:t>
          </a:r>
          <a:r>
            <a:rPr kumimoji="1" lang="ja-JP" altLang="ja-JP" sz="1100">
              <a:solidFill>
                <a:schemeClr val="dk1"/>
              </a:solidFill>
              <a:effectLst/>
              <a:latin typeface="+mn-lt"/>
              <a:ea typeface="+mn-ea"/>
              <a:cs typeface="+mn-cs"/>
            </a:rPr>
            <a:t>ポイント下回る１２．</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昨今、交流拠点複合施設や新設校整備事業等の大型建設事業に伴い公債費が上昇したことから、引き続き公債費の推移を注視し、健全な財政運営に努める必要がある。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43180</xdr:rowOff>
    </xdr:from>
    <xdr:to>
      <xdr:col>24</xdr:col>
      <xdr:colOff>25400</xdr:colOff>
      <xdr:row>76</xdr:row>
      <xdr:rowOff>73661</xdr:rowOff>
    </xdr:to>
    <xdr:cxnSp macro="">
      <xdr:nvCxnSpPr>
        <xdr:cNvPr id="374" name="直線コネクタ 373"/>
        <xdr:cNvCxnSpPr/>
      </xdr:nvCxnSpPr>
      <xdr:spPr>
        <a:xfrm>
          <a:off x="3987800" y="130733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170197</xdr:rowOff>
    </xdr:from>
    <xdr:ext cx="762000" cy="259045"/>
    <xdr:sp macro="" textlink="">
      <xdr:nvSpPr>
        <xdr:cNvPr id="375" name="公債費平均値テキスト"/>
        <xdr:cNvSpPr txBox="1"/>
      </xdr:nvSpPr>
      <xdr:spPr>
        <a:xfrm>
          <a:off x="4914900" y="1320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43180</xdr:rowOff>
    </xdr:from>
    <xdr:to>
      <xdr:col>19</xdr:col>
      <xdr:colOff>187325</xdr:colOff>
      <xdr:row>76</xdr:row>
      <xdr:rowOff>58420</xdr:rowOff>
    </xdr:to>
    <xdr:cxnSp macro="">
      <xdr:nvCxnSpPr>
        <xdr:cNvPr id="377" name="直線コネクタ 376"/>
        <xdr:cNvCxnSpPr/>
      </xdr:nvCxnSpPr>
      <xdr:spPr>
        <a:xfrm flipV="1">
          <a:off x="3098800" y="13073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9" name="テキスト ボックス 378"/>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58420</xdr:rowOff>
    </xdr:from>
    <xdr:to>
      <xdr:col>15</xdr:col>
      <xdr:colOff>98425</xdr:colOff>
      <xdr:row>76</xdr:row>
      <xdr:rowOff>73661</xdr:rowOff>
    </xdr:to>
    <xdr:cxnSp macro="">
      <xdr:nvCxnSpPr>
        <xdr:cNvPr id="380" name="直線コネクタ 379"/>
        <xdr:cNvCxnSpPr/>
      </xdr:nvCxnSpPr>
      <xdr:spPr>
        <a:xfrm flipV="1">
          <a:off x="2209800" y="130886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xdr:rowOff>
    </xdr:from>
    <xdr:to>
      <xdr:col>11</xdr:col>
      <xdr:colOff>9525</xdr:colOff>
      <xdr:row>76</xdr:row>
      <xdr:rowOff>73661</xdr:rowOff>
    </xdr:to>
    <xdr:cxnSp macro="">
      <xdr:nvCxnSpPr>
        <xdr:cNvPr id="383" name="直線コネクタ 382"/>
        <xdr:cNvCxnSpPr/>
      </xdr:nvCxnSpPr>
      <xdr:spPr>
        <a:xfrm>
          <a:off x="1320800" y="130429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22861</xdr:rowOff>
    </xdr:from>
    <xdr:to>
      <xdr:col>24</xdr:col>
      <xdr:colOff>76200</xdr:colOff>
      <xdr:row>76</xdr:row>
      <xdr:rowOff>124461</xdr:rowOff>
    </xdr:to>
    <xdr:sp macro="" textlink="">
      <xdr:nvSpPr>
        <xdr:cNvPr id="393" name="楕円 392"/>
        <xdr:cNvSpPr/>
      </xdr:nvSpPr>
      <xdr:spPr>
        <a:xfrm>
          <a:off x="4775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39387</xdr:rowOff>
    </xdr:from>
    <xdr:ext cx="762000" cy="259045"/>
    <xdr:sp macro="" textlink="">
      <xdr:nvSpPr>
        <xdr:cNvPr id="394" name="公債費該当値テキスト"/>
        <xdr:cNvSpPr txBox="1"/>
      </xdr:nvSpPr>
      <xdr:spPr>
        <a:xfrm>
          <a:off x="49149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163830</xdr:rowOff>
    </xdr:from>
    <xdr:to>
      <xdr:col>20</xdr:col>
      <xdr:colOff>38100</xdr:colOff>
      <xdr:row>76</xdr:row>
      <xdr:rowOff>93980</xdr:rowOff>
    </xdr:to>
    <xdr:sp macro="" textlink="">
      <xdr:nvSpPr>
        <xdr:cNvPr id="395" name="楕円 394"/>
        <xdr:cNvSpPr/>
      </xdr:nvSpPr>
      <xdr:spPr>
        <a:xfrm>
          <a:off x="3937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104157</xdr:rowOff>
    </xdr:from>
    <xdr:ext cx="736600" cy="259045"/>
    <xdr:sp macro="" textlink="">
      <xdr:nvSpPr>
        <xdr:cNvPr id="396" name="テキスト ボックス 395"/>
        <xdr:cNvSpPr txBox="1"/>
      </xdr:nvSpPr>
      <xdr:spPr>
        <a:xfrm>
          <a:off x="3606800" y="1279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7620</xdr:rowOff>
    </xdr:from>
    <xdr:to>
      <xdr:col>15</xdr:col>
      <xdr:colOff>149225</xdr:colOff>
      <xdr:row>76</xdr:row>
      <xdr:rowOff>109220</xdr:rowOff>
    </xdr:to>
    <xdr:sp macro="" textlink="">
      <xdr:nvSpPr>
        <xdr:cNvPr id="397" name="楕円 396"/>
        <xdr:cNvSpPr/>
      </xdr:nvSpPr>
      <xdr:spPr>
        <a:xfrm>
          <a:off x="3048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119397</xdr:rowOff>
    </xdr:from>
    <xdr:ext cx="762000" cy="259045"/>
    <xdr:sp macro="" textlink="">
      <xdr:nvSpPr>
        <xdr:cNvPr id="398" name="テキスト ボックス 397"/>
        <xdr:cNvSpPr txBox="1"/>
      </xdr:nvSpPr>
      <xdr:spPr>
        <a:xfrm>
          <a:off x="2717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22861</xdr:rowOff>
    </xdr:from>
    <xdr:to>
      <xdr:col>11</xdr:col>
      <xdr:colOff>60325</xdr:colOff>
      <xdr:row>76</xdr:row>
      <xdr:rowOff>124461</xdr:rowOff>
    </xdr:to>
    <xdr:sp macro="" textlink="">
      <xdr:nvSpPr>
        <xdr:cNvPr id="399" name="楕円 398"/>
        <xdr:cNvSpPr/>
      </xdr:nvSpPr>
      <xdr:spPr>
        <a:xfrm>
          <a:off x="2159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134637</xdr:rowOff>
    </xdr:from>
    <xdr:ext cx="762000" cy="259045"/>
    <xdr:sp macro="" textlink="">
      <xdr:nvSpPr>
        <xdr:cNvPr id="400" name="テキスト ボックス 399"/>
        <xdr:cNvSpPr txBox="1"/>
      </xdr:nvSpPr>
      <xdr:spPr>
        <a:xfrm>
          <a:off x="1828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401" name="楕円 400"/>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402" name="テキスト ボックス 401"/>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類似団体平均と比較し、</a:t>
          </a:r>
          <a:r>
            <a:rPr kumimoji="1" lang="ja-JP" altLang="en-US" sz="1100">
              <a:solidFill>
                <a:schemeClr val="dk1"/>
              </a:solidFill>
              <a:effectLst/>
              <a:latin typeface="+mn-lt"/>
              <a:ea typeface="+mn-ea"/>
              <a:cs typeface="+mn-cs"/>
            </a:rPr>
            <a:t>０．４</a:t>
          </a:r>
          <a:r>
            <a:rPr kumimoji="1" lang="ja-JP" altLang="ja-JP" sz="1100">
              <a:solidFill>
                <a:schemeClr val="dk1"/>
              </a:solidFill>
              <a:effectLst/>
              <a:latin typeface="+mn-lt"/>
              <a:ea typeface="+mn-ea"/>
              <a:cs typeface="+mn-cs"/>
            </a:rPr>
            <a:t>ポイント下回る７</a:t>
          </a:r>
          <a:r>
            <a:rPr kumimoji="1" lang="ja-JP" altLang="en-US" sz="1100">
              <a:solidFill>
                <a:schemeClr val="dk1"/>
              </a:solidFill>
              <a:effectLst/>
              <a:latin typeface="+mn-lt"/>
              <a:ea typeface="+mn-ea"/>
              <a:cs typeface="+mn-cs"/>
            </a:rPr>
            <a:t>８</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％となっており、前年度と比較すると、</a:t>
          </a:r>
          <a:r>
            <a:rPr kumimoji="1" lang="ja-JP" altLang="en-US" sz="1100">
              <a:solidFill>
                <a:schemeClr val="dk1"/>
              </a:solidFill>
              <a:effectLst/>
              <a:latin typeface="+mn-lt"/>
              <a:ea typeface="+mn-ea"/>
              <a:cs typeface="+mn-cs"/>
            </a:rPr>
            <a:t>１．１</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今後、公債費以外について、事業を厳選し、事務の優先度を精査して経費の削減に努める。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xdr:rowOff>
    </xdr:from>
    <xdr:to>
      <xdr:col>82</xdr:col>
      <xdr:colOff>107950</xdr:colOff>
      <xdr:row>78</xdr:row>
      <xdr:rowOff>53848</xdr:rowOff>
    </xdr:to>
    <xdr:cxnSp macro="">
      <xdr:nvCxnSpPr>
        <xdr:cNvPr id="433" name="直線コネクタ 432"/>
        <xdr:cNvCxnSpPr/>
      </xdr:nvCxnSpPr>
      <xdr:spPr>
        <a:xfrm>
          <a:off x="15671800" y="1337665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164864</xdr:rowOff>
    </xdr:from>
    <xdr:ext cx="762000" cy="259045"/>
    <xdr:sp macro="" textlink="">
      <xdr:nvSpPr>
        <xdr:cNvPr id="434" name="公債費以外平均値テキスト"/>
        <xdr:cNvSpPr txBox="1"/>
      </xdr:nvSpPr>
      <xdr:spPr>
        <a:xfrm>
          <a:off x="16598900" y="13366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3556</xdr:rowOff>
    </xdr:from>
    <xdr:to>
      <xdr:col>78</xdr:col>
      <xdr:colOff>69850</xdr:colOff>
      <xdr:row>78</xdr:row>
      <xdr:rowOff>90424</xdr:rowOff>
    </xdr:to>
    <xdr:cxnSp macro="">
      <xdr:nvCxnSpPr>
        <xdr:cNvPr id="436" name="直線コネクタ 435"/>
        <xdr:cNvCxnSpPr/>
      </xdr:nvCxnSpPr>
      <xdr:spPr>
        <a:xfrm flipV="1">
          <a:off x="14782800" y="133766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38" name="テキスト ボックス 437"/>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90424</xdr:rowOff>
    </xdr:from>
    <xdr:to>
      <xdr:col>73</xdr:col>
      <xdr:colOff>180975</xdr:colOff>
      <xdr:row>78</xdr:row>
      <xdr:rowOff>113285</xdr:rowOff>
    </xdr:to>
    <xdr:cxnSp macro="">
      <xdr:nvCxnSpPr>
        <xdr:cNvPr id="439" name="直線コネクタ 438"/>
        <xdr:cNvCxnSpPr/>
      </xdr:nvCxnSpPr>
      <xdr:spPr>
        <a:xfrm flipV="1">
          <a:off x="13893800" y="1346352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113285</xdr:rowOff>
    </xdr:from>
    <xdr:to>
      <xdr:col>69</xdr:col>
      <xdr:colOff>92075</xdr:colOff>
      <xdr:row>78</xdr:row>
      <xdr:rowOff>136144</xdr:rowOff>
    </xdr:to>
    <xdr:cxnSp macro="">
      <xdr:nvCxnSpPr>
        <xdr:cNvPr id="442" name="直線コネクタ 441"/>
        <xdr:cNvCxnSpPr/>
      </xdr:nvCxnSpPr>
      <xdr:spPr>
        <a:xfrm flipV="1">
          <a:off x="13004800" y="13486385"/>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52" name="楕円 451"/>
        <xdr:cNvSpPr/>
      </xdr:nvSpPr>
      <xdr:spPr>
        <a:xfrm>
          <a:off x="16459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19575</xdr:rowOff>
    </xdr:from>
    <xdr:ext cx="762000" cy="259045"/>
    <xdr:sp macro="" textlink="">
      <xdr:nvSpPr>
        <xdr:cNvPr id="453" name="公債費以外該当値テキスト"/>
        <xdr:cNvSpPr txBox="1"/>
      </xdr:nvSpPr>
      <xdr:spPr>
        <a:xfrm>
          <a:off x="16598900" y="1322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124206</xdr:rowOff>
    </xdr:from>
    <xdr:to>
      <xdr:col>78</xdr:col>
      <xdr:colOff>120650</xdr:colOff>
      <xdr:row>78</xdr:row>
      <xdr:rowOff>54356</xdr:rowOff>
    </xdr:to>
    <xdr:sp macro="" textlink="">
      <xdr:nvSpPr>
        <xdr:cNvPr id="454" name="楕円 453"/>
        <xdr:cNvSpPr/>
      </xdr:nvSpPr>
      <xdr:spPr>
        <a:xfrm>
          <a:off x="15621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64533</xdr:rowOff>
    </xdr:from>
    <xdr:ext cx="736600" cy="259045"/>
    <xdr:sp macro="" textlink="">
      <xdr:nvSpPr>
        <xdr:cNvPr id="455" name="テキスト ボックス 454"/>
        <xdr:cNvSpPr txBox="1"/>
      </xdr:nvSpPr>
      <xdr:spPr>
        <a:xfrm>
          <a:off x="15290800" y="13094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39624</xdr:rowOff>
    </xdr:from>
    <xdr:to>
      <xdr:col>74</xdr:col>
      <xdr:colOff>31750</xdr:colOff>
      <xdr:row>78</xdr:row>
      <xdr:rowOff>141224</xdr:rowOff>
    </xdr:to>
    <xdr:sp macro="" textlink="">
      <xdr:nvSpPr>
        <xdr:cNvPr id="456" name="楕円 455"/>
        <xdr:cNvSpPr/>
      </xdr:nvSpPr>
      <xdr:spPr>
        <a:xfrm>
          <a:off x="14732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126001</xdr:rowOff>
    </xdr:from>
    <xdr:ext cx="762000" cy="259045"/>
    <xdr:sp macro="" textlink="">
      <xdr:nvSpPr>
        <xdr:cNvPr id="457" name="テキスト ボックス 456"/>
        <xdr:cNvSpPr txBox="1"/>
      </xdr:nvSpPr>
      <xdr:spPr>
        <a:xfrm>
          <a:off x="14401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62485</xdr:rowOff>
    </xdr:from>
    <xdr:to>
      <xdr:col>69</xdr:col>
      <xdr:colOff>142875</xdr:colOff>
      <xdr:row>78</xdr:row>
      <xdr:rowOff>164085</xdr:rowOff>
    </xdr:to>
    <xdr:sp macro="" textlink="">
      <xdr:nvSpPr>
        <xdr:cNvPr id="458" name="楕円 457"/>
        <xdr:cNvSpPr/>
      </xdr:nvSpPr>
      <xdr:spPr>
        <a:xfrm>
          <a:off x="13843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148862</xdr:rowOff>
    </xdr:from>
    <xdr:ext cx="762000" cy="259045"/>
    <xdr:sp macro="" textlink="">
      <xdr:nvSpPr>
        <xdr:cNvPr id="459" name="テキスト ボックス 458"/>
        <xdr:cNvSpPr txBox="1"/>
      </xdr:nvSpPr>
      <xdr:spPr>
        <a:xfrm>
          <a:off x="13512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85344</xdr:rowOff>
    </xdr:from>
    <xdr:to>
      <xdr:col>65</xdr:col>
      <xdr:colOff>53975</xdr:colOff>
      <xdr:row>79</xdr:row>
      <xdr:rowOff>15494</xdr:rowOff>
    </xdr:to>
    <xdr:sp macro="" textlink="">
      <xdr:nvSpPr>
        <xdr:cNvPr id="460" name="楕円 459"/>
        <xdr:cNvSpPr/>
      </xdr:nvSpPr>
      <xdr:spPr>
        <a:xfrm>
          <a:off x="12954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271</xdr:rowOff>
    </xdr:from>
    <xdr:ext cx="762000" cy="259045"/>
    <xdr:sp macro="" textlink="">
      <xdr:nvSpPr>
        <xdr:cNvPr id="461" name="テキスト ボックス 460"/>
        <xdr:cNvSpPr txBox="1"/>
      </xdr:nvSpPr>
      <xdr:spPr>
        <a:xfrm>
          <a:off x="12623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35145</xdr:rowOff>
    </xdr:from>
    <xdr:ext cx="762000" cy="259045"/>
    <xdr:sp macro="" textlink="">
      <xdr:nvSpPr>
        <xdr:cNvPr id="46" name="人口1人当たり決算額の推移最小値テキスト130"/>
        <xdr:cNvSpPr txBox="1"/>
      </xdr:nvSpPr>
      <xdr:spPr>
        <a:xfrm>
          <a:off x="5740400" y="334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24968</xdr:rowOff>
    </xdr:from>
    <xdr:to>
      <xdr:col>29</xdr:col>
      <xdr:colOff>127000</xdr:colOff>
      <xdr:row>19</xdr:row>
      <xdr:rowOff>31407</xdr:rowOff>
    </xdr:to>
    <xdr:cxnSp macro="">
      <xdr:nvCxnSpPr>
        <xdr:cNvPr id="50" name="直線コネクタ 49"/>
        <xdr:cNvCxnSpPr/>
      </xdr:nvCxnSpPr>
      <xdr:spPr bwMode="auto">
        <a:xfrm flipV="1">
          <a:off x="5003800" y="3330143"/>
          <a:ext cx="647700" cy="64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26797</xdr:rowOff>
    </xdr:from>
    <xdr:to>
      <xdr:col>26</xdr:col>
      <xdr:colOff>50800</xdr:colOff>
      <xdr:row>19</xdr:row>
      <xdr:rowOff>31407</xdr:rowOff>
    </xdr:to>
    <xdr:cxnSp macro="">
      <xdr:nvCxnSpPr>
        <xdr:cNvPr id="53" name="直線コネクタ 52"/>
        <xdr:cNvCxnSpPr/>
      </xdr:nvCxnSpPr>
      <xdr:spPr bwMode="auto">
        <a:xfrm>
          <a:off x="4305300" y="3331972"/>
          <a:ext cx="698500" cy="46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26797</xdr:rowOff>
    </xdr:from>
    <xdr:to>
      <xdr:col>22</xdr:col>
      <xdr:colOff>114300</xdr:colOff>
      <xdr:row>19</xdr:row>
      <xdr:rowOff>27044</xdr:rowOff>
    </xdr:to>
    <xdr:cxnSp macro="">
      <xdr:nvCxnSpPr>
        <xdr:cNvPr id="56" name="直線コネクタ 55"/>
        <xdr:cNvCxnSpPr/>
      </xdr:nvCxnSpPr>
      <xdr:spPr bwMode="auto">
        <a:xfrm flipV="1">
          <a:off x="3606800" y="3331972"/>
          <a:ext cx="698500" cy="2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158299</xdr:rowOff>
    </xdr:from>
    <xdr:to>
      <xdr:col>18</xdr:col>
      <xdr:colOff>177800</xdr:colOff>
      <xdr:row>19</xdr:row>
      <xdr:rowOff>27044</xdr:rowOff>
    </xdr:to>
    <xdr:cxnSp macro="">
      <xdr:nvCxnSpPr>
        <xdr:cNvPr id="59" name="直線コネクタ 58"/>
        <xdr:cNvCxnSpPr/>
      </xdr:nvCxnSpPr>
      <xdr:spPr bwMode="auto">
        <a:xfrm>
          <a:off x="2908300" y="3292024"/>
          <a:ext cx="698500" cy="40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145618</xdr:rowOff>
    </xdr:from>
    <xdr:to>
      <xdr:col>29</xdr:col>
      <xdr:colOff>177800</xdr:colOff>
      <xdr:row>19</xdr:row>
      <xdr:rowOff>75768</xdr:rowOff>
    </xdr:to>
    <xdr:sp macro="" textlink="">
      <xdr:nvSpPr>
        <xdr:cNvPr id="69" name="楕円 68"/>
        <xdr:cNvSpPr/>
      </xdr:nvSpPr>
      <xdr:spPr bwMode="auto">
        <a:xfrm>
          <a:off x="5600700" y="327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54195</xdr:rowOff>
    </xdr:from>
    <xdr:ext cx="762000" cy="259045"/>
    <xdr:sp macro="" textlink="">
      <xdr:nvSpPr>
        <xdr:cNvPr id="70" name="人口1人当たり決算額の推移該当値テキスト130"/>
        <xdr:cNvSpPr txBox="1"/>
      </xdr:nvSpPr>
      <xdr:spPr>
        <a:xfrm>
          <a:off x="5740400" y="318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152057</xdr:rowOff>
    </xdr:from>
    <xdr:to>
      <xdr:col>26</xdr:col>
      <xdr:colOff>101600</xdr:colOff>
      <xdr:row>19</xdr:row>
      <xdr:rowOff>82207</xdr:rowOff>
    </xdr:to>
    <xdr:sp macro="" textlink="">
      <xdr:nvSpPr>
        <xdr:cNvPr id="71" name="楕円 70"/>
        <xdr:cNvSpPr/>
      </xdr:nvSpPr>
      <xdr:spPr bwMode="auto">
        <a:xfrm>
          <a:off x="4953000" y="32857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66984</xdr:rowOff>
    </xdr:from>
    <xdr:ext cx="736600" cy="259045"/>
    <xdr:sp macro="" textlink="">
      <xdr:nvSpPr>
        <xdr:cNvPr id="72" name="テキスト ボックス 71"/>
        <xdr:cNvSpPr txBox="1"/>
      </xdr:nvSpPr>
      <xdr:spPr>
        <a:xfrm>
          <a:off x="4622800" y="3372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147447</xdr:rowOff>
    </xdr:from>
    <xdr:to>
      <xdr:col>22</xdr:col>
      <xdr:colOff>165100</xdr:colOff>
      <xdr:row>19</xdr:row>
      <xdr:rowOff>77597</xdr:rowOff>
    </xdr:to>
    <xdr:sp macro="" textlink="">
      <xdr:nvSpPr>
        <xdr:cNvPr id="73" name="楕円 72"/>
        <xdr:cNvSpPr/>
      </xdr:nvSpPr>
      <xdr:spPr bwMode="auto">
        <a:xfrm>
          <a:off x="4254500" y="3281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62374</xdr:rowOff>
    </xdr:from>
    <xdr:ext cx="762000" cy="259045"/>
    <xdr:sp macro="" textlink="">
      <xdr:nvSpPr>
        <xdr:cNvPr id="74" name="テキスト ボックス 73"/>
        <xdr:cNvSpPr txBox="1"/>
      </xdr:nvSpPr>
      <xdr:spPr>
        <a:xfrm>
          <a:off x="3924300" y="33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147694</xdr:rowOff>
    </xdr:from>
    <xdr:to>
      <xdr:col>19</xdr:col>
      <xdr:colOff>38100</xdr:colOff>
      <xdr:row>19</xdr:row>
      <xdr:rowOff>77844</xdr:rowOff>
    </xdr:to>
    <xdr:sp macro="" textlink="">
      <xdr:nvSpPr>
        <xdr:cNvPr id="75" name="楕円 74"/>
        <xdr:cNvSpPr/>
      </xdr:nvSpPr>
      <xdr:spPr bwMode="auto">
        <a:xfrm>
          <a:off x="3556000" y="32814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62621</xdr:rowOff>
    </xdr:from>
    <xdr:ext cx="762000" cy="259045"/>
    <xdr:sp macro="" textlink="">
      <xdr:nvSpPr>
        <xdr:cNvPr id="76" name="テキスト ボックス 75"/>
        <xdr:cNvSpPr txBox="1"/>
      </xdr:nvSpPr>
      <xdr:spPr>
        <a:xfrm>
          <a:off x="3225800" y="3367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107499</xdr:rowOff>
    </xdr:from>
    <xdr:to>
      <xdr:col>15</xdr:col>
      <xdr:colOff>101600</xdr:colOff>
      <xdr:row>19</xdr:row>
      <xdr:rowOff>37649</xdr:rowOff>
    </xdr:to>
    <xdr:sp macro="" textlink="">
      <xdr:nvSpPr>
        <xdr:cNvPr id="77" name="楕円 76"/>
        <xdr:cNvSpPr/>
      </xdr:nvSpPr>
      <xdr:spPr bwMode="auto">
        <a:xfrm>
          <a:off x="2857500" y="3241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22426</xdr:rowOff>
    </xdr:from>
    <xdr:ext cx="762000" cy="259045"/>
    <xdr:sp macro="" textlink="">
      <xdr:nvSpPr>
        <xdr:cNvPr id="78" name="テキスト ボックス 77"/>
        <xdr:cNvSpPr txBox="1"/>
      </xdr:nvSpPr>
      <xdr:spPr>
        <a:xfrm>
          <a:off x="2527300" y="332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324608</xdr:rowOff>
    </xdr:from>
    <xdr:to>
      <xdr:col>29</xdr:col>
      <xdr:colOff>127000</xdr:colOff>
      <xdr:row>35</xdr:row>
      <xdr:rowOff>330519</xdr:rowOff>
    </xdr:to>
    <xdr:cxnSp macro="">
      <xdr:nvCxnSpPr>
        <xdr:cNvPr id="113" name="直線コネクタ 112"/>
        <xdr:cNvCxnSpPr/>
      </xdr:nvCxnSpPr>
      <xdr:spPr bwMode="auto">
        <a:xfrm flipV="1">
          <a:off x="5003800" y="6934958"/>
          <a:ext cx="647700" cy="59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330519</xdr:rowOff>
    </xdr:from>
    <xdr:to>
      <xdr:col>26</xdr:col>
      <xdr:colOff>50800</xdr:colOff>
      <xdr:row>36</xdr:row>
      <xdr:rowOff>14333</xdr:rowOff>
    </xdr:to>
    <xdr:cxnSp macro="">
      <xdr:nvCxnSpPr>
        <xdr:cNvPr id="116" name="直線コネクタ 115"/>
        <xdr:cNvCxnSpPr/>
      </xdr:nvCxnSpPr>
      <xdr:spPr bwMode="auto">
        <a:xfrm flipV="1">
          <a:off x="4305300" y="6940869"/>
          <a:ext cx="698500" cy="267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219910</xdr:rowOff>
    </xdr:from>
    <xdr:to>
      <xdr:col>22</xdr:col>
      <xdr:colOff>114300</xdr:colOff>
      <xdr:row>36</xdr:row>
      <xdr:rowOff>14333</xdr:rowOff>
    </xdr:to>
    <xdr:cxnSp macro="">
      <xdr:nvCxnSpPr>
        <xdr:cNvPr id="119" name="直線コネクタ 118"/>
        <xdr:cNvCxnSpPr/>
      </xdr:nvCxnSpPr>
      <xdr:spPr bwMode="auto">
        <a:xfrm>
          <a:off x="3606800" y="6830260"/>
          <a:ext cx="698500" cy="1373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219910</xdr:rowOff>
    </xdr:from>
    <xdr:to>
      <xdr:col>18</xdr:col>
      <xdr:colOff>177800</xdr:colOff>
      <xdr:row>35</xdr:row>
      <xdr:rowOff>274872</xdr:rowOff>
    </xdr:to>
    <xdr:cxnSp macro="">
      <xdr:nvCxnSpPr>
        <xdr:cNvPr id="122" name="直線コネクタ 121"/>
        <xdr:cNvCxnSpPr/>
      </xdr:nvCxnSpPr>
      <xdr:spPr bwMode="auto">
        <a:xfrm flipV="1">
          <a:off x="2908300" y="6830260"/>
          <a:ext cx="698500" cy="54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300586</xdr:rowOff>
    </xdr:from>
    <xdr:ext cx="762000" cy="259045"/>
    <xdr:sp macro="" textlink="">
      <xdr:nvSpPr>
        <xdr:cNvPr id="124" name="テキスト ボックス 123"/>
        <xdr:cNvSpPr txBox="1"/>
      </xdr:nvSpPr>
      <xdr:spPr>
        <a:xfrm>
          <a:off x="32258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313551</xdr:rowOff>
    </xdr:from>
    <xdr:ext cx="762000" cy="259045"/>
    <xdr:sp macro="" textlink="">
      <xdr:nvSpPr>
        <xdr:cNvPr id="126" name="テキスト ボックス 125"/>
        <xdr:cNvSpPr txBox="1"/>
      </xdr:nvSpPr>
      <xdr:spPr>
        <a:xfrm>
          <a:off x="25273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273808</xdr:rowOff>
    </xdr:from>
    <xdr:to>
      <xdr:col>29</xdr:col>
      <xdr:colOff>177800</xdr:colOff>
      <xdr:row>36</xdr:row>
      <xdr:rowOff>32508</xdr:rowOff>
    </xdr:to>
    <xdr:sp macro="" textlink="">
      <xdr:nvSpPr>
        <xdr:cNvPr id="132" name="楕円 131"/>
        <xdr:cNvSpPr/>
      </xdr:nvSpPr>
      <xdr:spPr bwMode="auto">
        <a:xfrm>
          <a:off x="5600700" y="6884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245885</xdr:rowOff>
    </xdr:from>
    <xdr:ext cx="762000" cy="259045"/>
    <xdr:sp macro="" textlink="">
      <xdr:nvSpPr>
        <xdr:cNvPr id="133" name="人口1人当たり決算額の推移該当値テキスト445"/>
        <xdr:cNvSpPr txBox="1"/>
      </xdr:nvSpPr>
      <xdr:spPr>
        <a:xfrm>
          <a:off x="5740400" y="685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279719</xdr:rowOff>
    </xdr:from>
    <xdr:to>
      <xdr:col>26</xdr:col>
      <xdr:colOff>101600</xdr:colOff>
      <xdr:row>36</xdr:row>
      <xdr:rowOff>38419</xdr:rowOff>
    </xdr:to>
    <xdr:sp macro="" textlink="">
      <xdr:nvSpPr>
        <xdr:cNvPr id="134" name="楕円 133"/>
        <xdr:cNvSpPr/>
      </xdr:nvSpPr>
      <xdr:spPr bwMode="auto">
        <a:xfrm>
          <a:off x="4953000" y="6890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23196</xdr:rowOff>
    </xdr:from>
    <xdr:ext cx="736600" cy="259045"/>
    <xdr:sp macro="" textlink="">
      <xdr:nvSpPr>
        <xdr:cNvPr id="135" name="テキスト ボックス 134"/>
        <xdr:cNvSpPr txBox="1"/>
      </xdr:nvSpPr>
      <xdr:spPr>
        <a:xfrm>
          <a:off x="4622800" y="6976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306433</xdr:rowOff>
    </xdr:from>
    <xdr:to>
      <xdr:col>22</xdr:col>
      <xdr:colOff>165100</xdr:colOff>
      <xdr:row>36</xdr:row>
      <xdr:rowOff>65133</xdr:rowOff>
    </xdr:to>
    <xdr:sp macro="" textlink="">
      <xdr:nvSpPr>
        <xdr:cNvPr id="136" name="楕円 135"/>
        <xdr:cNvSpPr/>
      </xdr:nvSpPr>
      <xdr:spPr bwMode="auto">
        <a:xfrm>
          <a:off x="4254500" y="6916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49910</xdr:rowOff>
    </xdr:from>
    <xdr:ext cx="762000" cy="259045"/>
    <xdr:sp macro="" textlink="">
      <xdr:nvSpPr>
        <xdr:cNvPr id="137" name="テキスト ボックス 136"/>
        <xdr:cNvSpPr txBox="1"/>
      </xdr:nvSpPr>
      <xdr:spPr>
        <a:xfrm>
          <a:off x="3924300" y="7003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169110</xdr:rowOff>
    </xdr:from>
    <xdr:to>
      <xdr:col>19</xdr:col>
      <xdr:colOff>38100</xdr:colOff>
      <xdr:row>35</xdr:row>
      <xdr:rowOff>270710</xdr:rowOff>
    </xdr:to>
    <xdr:sp macro="" textlink="">
      <xdr:nvSpPr>
        <xdr:cNvPr id="138" name="楕円 137"/>
        <xdr:cNvSpPr/>
      </xdr:nvSpPr>
      <xdr:spPr bwMode="auto">
        <a:xfrm>
          <a:off x="3556000" y="67794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280887</xdr:rowOff>
    </xdr:from>
    <xdr:ext cx="762000" cy="259045"/>
    <xdr:sp macro="" textlink="">
      <xdr:nvSpPr>
        <xdr:cNvPr id="139" name="テキスト ボックス 138"/>
        <xdr:cNvSpPr txBox="1"/>
      </xdr:nvSpPr>
      <xdr:spPr>
        <a:xfrm>
          <a:off x="3225800" y="654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224072</xdr:rowOff>
    </xdr:from>
    <xdr:to>
      <xdr:col>15</xdr:col>
      <xdr:colOff>101600</xdr:colOff>
      <xdr:row>35</xdr:row>
      <xdr:rowOff>325672</xdr:rowOff>
    </xdr:to>
    <xdr:sp macro="" textlink="">
      <xdr:nvSpPr>
        <xdr:cNvPr id="140" name="楕円 139"/>
        <xdr:cNvSpPr/>
      </xdr:nvSpPr>
      <xdr:spPr bwMode="auto">
        <a:xfrm>
          <a:off x="2857500" y="6834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335849</xdr:rowOff>
    </xdr:from>
    <xdr:ext cx="762000" cy="259045"/>
    <xdr:sp macro="" textlink="">
      <xdr:nvSpPr>
        <xdr:cNvPr id="141" name="テキスト ボックス 140"/>
        <xdr:cNvSpPr txBox="1"/>
      </xdr:nvSpPr>
      <xdr:spPr>
        <a:xfrm>
          <a:off x="2527300" y="6603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55,448
55,187
182.46
19,514,168
19,051,221
431,846
10,670,369
18,859,482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151054</xdr:rowOff>
    </xdr:from>
    <xdr:to>
      <xdr:col>24</xdr:col>
      <xdr:colOff>63500</xdr:colOff>
      <xdr:row>38</xdr:row>
      <xdr:rowOff>165570</xdr:rowOff>
    </xdr:to>
    <xdr:cxnSp macro="">
      <xdr:nvCxnSpPr>
        <xdr:cNvPr id="61" name="直線コネクタ 60"/>
        <xdr:cNvCxnSpPr/>
      </xdr:nvCxnSpPr>
      <xdr:spPr>
        <a:xfrm flipV="1">
          <a:off x="3797300" y="6666154"/>
          <a:ext cx="838200" cy="1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165570</xdr:rowOff>
    </xdr:from>
    <xdr:to>
      <xdr:col>19</xdr:col>
      <xdr:colOff>177800</xdr:colOff>
      <xdr:row>39</xdr:row>
      <xdr:rowOff>2540</xdr:rowOff>
    </xdr:to>
    <xdr:cxnSp macro="">
      <xdr:nvCxnSpPr>
        <xdr:cNvPr id="64" name="直線コネクタ 63"/>
        <xdr:cNvCxnSpPr/>
      </xdr:nvCxnSpPr>
      <xdr:spPr>
        <a:xfrm flipV="1">
          <a:off x="2908300" y="6680670"/>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2540</xdr:rowOff>
    </xdr:from>
    <xdr:to>
      <xdr:col>15</xdr:col>
      <xdr:colOff>50800</xdr:colOff>
      <xdr:row>39</xdr:row>
      <xdr:rowOff>9169</xdr:rowOff>
    </xdr:to>
    <xdr:cxnSp macro="">
      <xdr:nvCxnSpPr>
        <xdr:cNvPr id="67" name="直線コネクタ 66"/>
        <xdr:cNvCxnSpPr/>
      </xdr:nvCxnSpPr>
      <xdr:spPr>
        <a:xfrm flipV="1">
          <a:off x="2019300" y="668909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128098</xdr:rowOff>
    </xdr:from>
    <xdr:to>
      <xdr:col>10</xdr:col>
      <xdr:colOff>114300</xdr:colOff>
      <xdr:row>39</xdr:row>
      <xdr:rowOff>9169</xdr:rowOff>
    </xdr:to>
    <xdr:cxnSp macro="">
      <xdr:nvCxnSpPr>
        <xdr:cNvPr id="70" name="直線コネクタ 69"/>
        <xdr:cNvCxnSpPr/>
      </xdr:nvCxnSpPr>
      <xdr:spPr>
        <a:xfrm>
          <a:off x="1130300" y="6643198"/>
          <a:ext cx="889000" cy="5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100254</xdr:rowOff>
    </xdr:from>
    <xdr:to>
      <xdr:col>24</xdr:col>
      <xdr:colOff>114300</xdr:colOff>
      <xdr:row>39</xdr:row>
      <xdr:rowOff>30404</xdr:rowOff>
    </xdr:to>
    <xdr:sp macro="" textlink="">
      <xdr:nvSpPr>
        <xdr:cNvPr id="80" name="楕円 79"/>
        <xdr:cNvSpPr/>
      </xdr:nvSpPr>
      <xdr:spPr>
        <a:xfrm>
          <a:off x="4584700" y="661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15181</xdr:rowOff>
    </xdr:from>
    <xdr:ext cx="534377" cy="259045"/>
    <xdr:sp macro="" textlink="">
      <xdr:nvSpPr>
        <xdr:cNvPr id="81" name="人件費該当値テキスト"/>
        <xdr:cNvSpPr txBox="1"/>
      </xdr:nvSpPr>
      <xdr:spPr>
        <a:xfrm>
          <a:off x="4686300" y="653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114770</xdr:rowOff>
    </xdr:from>
    <xdr:to>
      <xdr:col>20</xdr:col>
      <xdr:colOff>38100</xdr:colOff>
      <xdr:row>39</xdr:row>
      <xdr:rowOff>44920</xdr:rowOff>
    </xdr:to>
    <xdr:sp macro="" textlink="">
      <xdr:nvSpPr>
        <xdr:cNvPr id="82" name="楕円 81"/>
        <xdr:cNvSpPr/>
      </xdr:nvSpPr>
      <xdr:spPr>
        <a:xfrm>
          <a:off x="3746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36047</xdr:rowOff>
    </xdr:from>
    <xdr:ext cx="534377" cy="259045"/>
    <xdr:sp macro="" textlink="">
      <xdr:nvSpPr>
        <xdr:cNvPr id="83" name="テキスト ボックス 82"/>
        <xdr:cNvSpPr txBox="1"/>
      </xdr:nvSpPr>
      <xdr:spPr>
        <a:xfrm>
          <a:off x="3530111" y="672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123190</xdr:rowOff>
    </xdr:from>
    <xdr:to>
      <xdr:col>15</xdr:col>
      <xdr:colOff>101600</xdr:colOff>
      <xdr:row>39</xdr:row>
      <xdr:rowOff>53340</xdr:rowOff>
    </xdr:to>
    <xdr:sp macro="" textlink="">
      <xdr:nvSpPr>
        <xdr:cNvPr id="84" name="楕円 83"/>
        <xdr:cNvSpPr/>
      </xdr:nvSpPr>
      <xdr:spPr>
        <a:xfrm>
          <a:off x="2857500" y="663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44467</xdr:rowOff>
    </xdr:from>
    <xdr:ext cx="534377" cy="259045"/>
    <xdr:sp macro="" textlink="">
      <xdr:nvSpPr>
        <xdr:cNvPr id="85" name="テキスト ボックス 84"/>
        <xdr:cNvSpPr txBox="1"/>
      </xdr:nvSpPr>
      <xdr:spPr>
        <a:xfrm>
          <a:off x="2641111" y="67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129819</xdr:rowOff>
    </xdr:from>
    <xdr:to>
      <xdr:col>10</xdr:col>
      <xdr:colOff>165100</xdr:colOff>
      <xdr:row>39</xdr:row>
      <xdr:rowOff>59969</xdr:rowOff>
    </xdr:to>
    <xdr:sp macro="" textlink="">
      <xdr:nvSpPr>
        <xdr:cNvPr id="86" name="楕円 85"/>
        <xdr:cNvSpPr/>
      </xdr:nvSpPr>
      <xdr:spPr>
        <a:xfrm>
          <a:off x="1968500" y="6644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51096</xdr:rowOff>
    </xdr:from>
    <xdr:ext cx="534377" cy="259045"/>
    <xdr:sp macro="" textlink="">
      <xdr:nvSpPr>
        <xdr:cNvPr id="87" name="テキスト ボックス 86"/>
        <xdr:cNvSpPr txBox="1"/>
      </xdr:nvSpPr>
      <xdr:spPr>
        <a:xfrm>
          <a:off x="1752111" y="673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77298</xdr:rowOff>
    </xdr:from>
    <xdr:to>
      <xdr:col>6</xdr:col>
      <xdr:colOff>38100</xdr:colOff>
      <xdr:row>39</xdr:row>
      <xdr:rowOff>7448</xdr:rowOff>
    </xdr:to>
    <xdr:sp macro="" textlink="">
      <xdr:nvSpPr>
        <xdr:cNvPr id="88" name="楕円 87"/>
        <xdr:cNvSpPr/>
      </xdr:nvSpPr>
      <xdr:spPr>
        <a:xfrm>
          <a:off x="1079500" y="6592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170025</xdr:rowOff>
    </xdr:from>
    <xdr:ext cx="534377" cy="259045"/>
    <xdr:sp macro="" textlink="">
      <xdr:nvSpPr>
        <xdr:cNvPr id="89" name="テキスト ボックス 88"/>
        <xdr:cNvSpPr txBox="1"/>
      </xdr:nvSpPr>
      <xdr:spPr>
        <a:xfrm>
          <a:off x="863111" y="66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2" name="テキスト ボックス 101"/>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06" name="テキスト ボックス 105"/>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0" name="直線コネクタ 109"/>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1"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12" name="直線コネクタ 111"/>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13"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14" name="直線コネクタ 113"/>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134985</xdr:rowOff>
    </xdr:from>
    <xdr:to>
      <xdr:col>24</xdr:col>
      <xdr:colOff>63500</xdr:colOff>
      <xdr:row>58</xdr:row>
      <xdr:rowOff>84350</xdr:rowOff>
    </xdr:to>
    <xdr:cxnSp macro="">
      <xdr:nvCxnSpPr>
        <xdr:cNvPr id="115" name="直線コネクタ 114"/>
        <xdr:cNvCxnSpPr/>
      </xdr:nvCxnSpPr>
      <xdr:spPr>
        <a:xfrm flipV="1">
          <a:off x="3797300" y="9907635"/>
          <a:ext cx="838200" cy="12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16"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17" name="フローチャート: 判断 116"/>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84350</xdr:rowOff>
    </xdr:from>
    <xdr:to>
      <xdr:col>19</xdr:col>
      <xdr:colOff>177800</xdr:colOff>
      <xdr:row>58</xdr:row>
      <xdr:rowOff>162560</xdr:rowOff>
    </xdr:to>
    <xdr:cxnSp macro="">
      <xdr:nvCxnSpPr>
        <xdr:cNvPr id="118" name="直線コネクタ 117"/>
        <xdr:cNvCxnSpPr/>
      </xdr:nvCxnSpPr>
      <xdr:spPr>
        <a:xfrm flipV="1">
          <a:off x="2908300" y="10028450"/>
          <a:ext cx="889000" cy="7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19" name="フローチャート: 判断 118"/>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0" name="テキスト ボックス 119"/>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111239</xdr:rowOff>
    </xdr:from>
    <xdr:to>
      <xdr:col>15</xdr:col>
      <xdr:colOff>50800</xdr:colOff>
      <xdr:row>58</xdr:row>
      <xdr:rowOff>162560</xdr:rowOff>
    </xdr:to>
    <xdr:cxnSp macro="">
      <xdr:nvCxnSpPr>
        <xdr:cNvPr id="121" name="直線コネクタ 120"/>
        <xdr:cNvCxnSpPr/>
      </xdr:nvCxnSpPr>
      <xdr:spPr>
        <a:xfrm>
          <a:off x="2019300" y="10055339"/>
          <a:ext cx="889000" cy="51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22" name="フローチャート: 判断 121"/>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23" name="テキスト ボックス 122"/>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154730</xdr:rowOff>
    </xdr:from>
    <xdr:to>
      <xdr:col>10</xdr:col>
      <xdr:colOff>114300</xdr:colOff>
      <xdr:row>58</xdr:row>
      <xdr:rowOff>111239</xdr:rowOff>
    </xdr:to>
    <xdr:cxnSp macro="">
      <xdr:nvCxnSpPr>
        <xdr:cNvPr id="124" name="直線コネクタ 123"/>
        <xdr:cNvCxnSpPr/>
      </xdr:nvCxnSpPr>
      <xdr:spPr>
        <a:xfrm>
          <a:off x="1130300" y="9927380"/>
          <a:ext cx="889000" cy="12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25" name="フローチャート: 判断 124"/>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26" name="テキスト ボックス 125"/>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27" name="フローチャート: 判断 126"/>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28" name="テキスト ボックス 127"/>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84185</xdr:rowOff>
    </xdr:from>
    <xdr:to>
      <xdr:col>24</xdr:col>
      <xdr:colOff>114300</xdr:colOff>
      <xdr:row>58</xdr:row>
      <xdr:rowOff>14335</xdr:rowOff>
    </xdr:to>
    <xdr:sp macro="" textlink="">
      <xdr:nvSpPr>
        <xdr:cNvPr id="134" name="楕円 133"/>
        <xdr:cNvSpPr/>
      </xdr:nvSpPr>
      <xdr:spPr>
        <a:xfrm>
          <a:off x="4584700" y="98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62612</xdr:rowOff>
    </xdr:from>
    <xdr:ext cx="534377" cy="259045"/>
    <xdr:sp macro="" textlink="">
      <xdr:nvSpPr>
        <xdr:cNvPr id="135" name="物件費該当値テキスト"/>
        <xdr:cNvSpPr txBox="1"/>
      </xdr:nvSpPr>
      <xdr:spPr>
        <a:xfrm>
          <a:off x="4686300" y="983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33550</xdr:rowOff>
    </xdr:from>
    <xdr:to>
      <xdr:col>20</xdr:col>
      <xdr:colOff>38100</xdr:colOff>
      <xdr:row>58</xdr:row>
      <xdr:rowOff>135150</xdr:rowOff>
    </xdr:to>
    <xdr:sp macro="" textlink="">
      <xdr:nvSpPr>
        <xdr:cNvPr id="136" name="楕円 135"/>
        <xdr:cNvSpPr/>
      </xdr:nvSpPr>
      <xdr:spPr>
        <a:xfrm>
          <a:off x="3746500" y="997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126277</xdr:rowOff>
    </xdr:from>
    <xdr:ext cx="534377" cy="259045"/>
    <xdr:sp macro="" textlink="">
      <xdr:nvSpPr>
        <xdr:cNvPr id="137" name="テキスト ボックス 136"/>
        <xdr:cNvSpPr txBox="1"/>
      </xdr:nvSpPr>
      <xdr:spPr>
        <a:xfrm>
          <a:off x="3530111" y="1007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111760</xdr:rowOff>
    </xdr:from>
    <xdr:to>
      <xdr:col>15</xdr:col>
      <xdr:colOff>101600</xdr:colOff>
      <xdr:row>59</xdr:row>
      <xdr:rowOff>41910</xdr:rowOff>
    </xdr:to>
    <xdr:sp macro="" textlink="">
      <xdr:nvSpPr>
        <xdr:cNvPr id="138" name="楕円 137"/>
        <xdr:cNvSpPr/>
      </xdr:nvSpPr>
      <xdr:spPr>
        <a:xfrm>
          <a:off x="2857500" y="1005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33037</xdr:rowOff>
    </xdr:from>
    <xdr:ext cx="534377" cy="259045"/>
    <xdr:sp macro="" textlink="">
      <xdr:nvSpPr>
        <xdr:cNvPr id="139" name="テキスト ボックス 138"/>
        <xdr:cNvSpPr txBox="1"/>
      </xdr:nvSpPr>
      <xdr:spPr>
        <a:xfrm>
          <a:off x="2641111" y="1014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60439</xdr:rowOff>
    </xdr:from>
    <xdr:to>
      <xdr:col>10</xdr:col>
      <xdr:colOff>165100</xdr:colOff>
      <xdr:row>58</xdr:row>
      <xdr:rowOff>162039</xdr:rowOff>
    </xdr:to>
    <xdr:sp macro="" textlink="">
      <xdr:nvSpPr>
        <xdr:cNvPr id="140" name="楕円 139"/>
        <xdr:cNvSpPr/>
      </xdr:nvSpPr>
      <xdr:spPr>
        <a:xfrm>
          <a:off x="1968500" y="100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153166</xdr:rowOff>
    </xdr:from>
    <xdr:ext cx="534377" cy="259045"/>
    <xdr:sp macro="" textlink="">
      <xdr:nvSpPr>
        <xdr:cNvPr id="141" name="テキスト ボックス 140"/>
        <xdr:cNvSpPr txBox="1"/>
      </xdr:nvSpPr>
      <xdr:spPr>
        <a:xfrm>
          <a:off x="1752111" y="100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103930</xdr:rowOff>
    </xdr:from>
    <xdr:to>
      <xdr:col>6</xdr:col>
      <xdr:colOff>38100</xdr:colOff>
      <xdr:row>58</xdr:row>
      <xdr:rowOff>34080</xdr:rowOff>
    </xdr:to>
    <xdr:sp macro="" textlink="">
      <xdr:nvSpPr>
        <xdr:cNvPr id="142" name="楕円 141"/>
        <xdr:cNvSpPr/>
      </xdr:nvSpPr>
      <xdr:spPr>
        <a:xfrm>
          <a:off x="1079500" y="98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25207</xdr:rowOff>
    </xdr:from>
    <xdr:ext cx="534377" cy="259045"/>
    <xdr:sp macro="" textlink="">
      <xdr:nvSpPr>
        <xdr:cNvPr id="143" name="テキスト ボックス 142"/>
        <xdr:cNvSpPr txBox="1"/>
      </xdr:nvSpPr>
      <xdr:spPr>
        <a:xfrm>
          <a:off x="863111" y="99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65" name="直線コネクタ 164"/>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66"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67" name="直線コネクタ 166"/>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68"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69" name="直線コネクタ 168"/>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49312</xdr:rowOff>
    </xdr:from>
    <xdr:to>
      <xdr:col>24</xdr:col>
      <xdr:colOff>63500</xdr:colOff>
      <xdr:row>77</xdr:row>
      <xdr:rowOff>57083</xdr:rowOff>
    </xdr:to>
    <xdr:cxnSp macro="">
      <xdr:nvCxnSpPr>
        <xdr:cNvPr id="170" name="直線コネクタ 169"/>
        <xdr:cNvCxnSpPr/>
      </xdr:nvCxnSpPr>
      <xdr:spPr>
        <a:xfrm>
          <a:off x="3797300" y="13250962"/>
          <a:ext cx="8382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69659</xdr:rowOff>
    </xdr:from>
    <xdr:ext cx="469744" cy="259045"/>
    <xdr:sp macro="" textlink="">
      <xdr:nvSpPr>
        <xdr:cNvPr id="171" name="維持補修費平均値テキスト"/>
        <xdr:cNvSpPr txBox="1"/>
      </xdr:nvSpPr>
      <xdr:spPr>
        <a:xfrm>
          <a:off x="4686300" y="13271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72" name="フローチャート: 判断 171"/>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133024</xdr:rowOff>
    </xdr:from>
    <xdr:to>
      <xdr:col>19</xdr:col>
      <xdr:colOff>177800</xdr:colOff>
      <xdr:row>77</xdr:row>
      <xdr:rowOff>49312</xdr:rowOff>
    </xdr:to>
    <xdr:cxnSp macro="">
      <xdr:nvCxnSpPr>
        <xdr:cNvPr id="173" name="直線コネクタ 172"/>
        <xdr:cNvCxnSpPr/>
      </xdr:nvCxnSpPr>
      <xdr:spPr>
        <a:xfrm>
          <a:off x="2908300" y="13163224"/>
          <a:ext cx="889000" cy="87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74" name="フローチャート: 判断 173"/>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11320</xdr:rowOff>
    </xdr:from>
    <xdr:ext cx="469744" cy="259045"/>
    <xdr:sp macro="" textlink="">
      <xdr:nvSpPr>
        <xdr:cNvPr id="175" name="テキスト ボックス 174"/>
        <xdr:cNvSpPr txBox="1"/>
      </xdr:nvSpPr>
      <xdr:spPr>
        <a:xfrm>
          <a:off x="3562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133024</xdr:rowOff>
    </xdr:from>
    <xdr:to>
      <xdr:col>15</xdr:col>
      <xdr:colOff>50800</xdr:colOff>
      <xdr:row>77</xdr:row>
      <xdr:rowOff>52649</xdr:rowOff>
    </xdr:to>
    <xdr:cxnSp macro="">
      <xdr:nvCxnSpPr>
        <xdr:cNvPr id="176" name="直線コネクタ 175"/>
        <xdr:cNvCxnSpPr/>
      </xdr:nvCxnSpPr>
      <xdr:spPr>
        <a:xfrm flipV="1">
          <a:off x="2019300" y="13163224"/>
          <a:ext cx="889000" cy="9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77" name="フローチャート: 判断 176"/>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5010</xdr:rowOff>
    </xdr:from>
    <xdr:ext cx="469744" cy="259045"/>
    <xdr:sp macro="" textlink="">
      <xdr:nvSpPr>
        <xdr:cNvPr id="178" name="テキスト ボックス 177"/>
        <xdr:cNvSpPr txBox="1"/>
      </xdr:nvSpPr>
      <xdr:spPr>
        <a:xfrm>
          <a:off x="2673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52649</xdr:rowOff>
    </xdr:from>
    <xdr:to>
      <xdr:col>10</xdr:col>
      <xdr:colOff>114300</xdr:colOff>
      <xdr:row>77</xdr:row>
      <xdr:rowOff>71898</xdr:rowOff>
    </xdr:to>
    <xdr:cxnSp macro="">
      <xdr:nvCxnSpPr>
        <xdr:cNvPr id="179" name="直線コネクタ 178"/>
        <xdr:cNvCxnSpPr/>
      </xdr:nvCxnSpPr>
      <xdr:spPr>
        <a:xfrm flipV="1">
          <a:off x="1130300" y="13254299"/>
          <a:ext cx="889000" cy="1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0" name="フローチャート: 判断 179"/>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19642</xdr:rowOff>
    </xdr:from>
    <xdr:ext cx="469744" cy="259045"/>
    <xdr:sp macro="" textlink="">
      <xdr:nvSpPr>
        <xdr:cNvPr id="181" name="テキスト ボックス 180"/>
        <xdr:cNvSpPr txBox="1"/>
      </xdr:nvSpPr>
      <xdr:spPr>
        <a:xfrm>
          <a:off x="1784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82" name="フローチャート: 判断 181"/>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27505</xdr:rowOff>
    </xdr:from>
    <xdr:ext cx="469744" cy="259045"/>
    <xdr:sp macro="" textlink="">
      <xdr:nvSpPr>
        <xdr:cNvPr id="183" name="テキスト ボックス 182"/>
        <xdr:cNvSpPr txBox="1"/>
      </xdr:nvSpPr>
      <xdr:spPr>
        <a:xfrm>
          <a:off x="895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6283</xdr:rowOff>
    </xdr:from>
    <xdr:to>
      <xdr:col>24</xdr:col>
      <xdr:colOff>114300</xdr:colOff>
      <xdr:row>77</xdr:row>
      <xdr:rowOff>107883</xdr:rowOff>
    </xdr:to>
    <xdr:sp macro="" textlink="">
      <xdr:nvSpPr>
        <xdr:cNvPr id="189" name="楕円 188"/>
        <xdr:cNvSpPr/>
      </xdr:nvSpPr>
      <xdr:spPr>
        <a:xfrm>
          <a:off x="4584700" y="1320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29160</xdr:rowOff>
    </xdr:from>
    <xdr:ext cx="469744" cy="259045"/>
    <xdr:sp macro="" textlink="">
      <xdr:nvSpPr>
        <xdr:cNvPr id="190" name="維持補修費該当値テキスト"/>
        <xdr:cNvSpPr txBox="1"/>
      </xdr:nvSpPr>
      <xdr:spPr>
        <a:xfrm>
          <a:off x="4686300" y="13059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169962</xdr:rowOff>
    </xdr:from>
    <xdr:to>
      <xdr:col>20</xdr:col>
      <xdr:colOff>38100</xdr:colOff>
      <xdr:row>77</xdr:row>
      <xdr:rowOff>100112</xdr:rowOff>
    </xdr:to>
    <xdr:sp macro="" textlink="">
      <xdr:nvSpPr>
        <xdr:cNvPr id="191" name="楕円 190"/>
        <xdr:cNvSpPr/>
      </xdr:nvSpPr>
      <xdr:spPr>
        <a:xfrm>
          <a:off x="3746500" y="1320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116639</xdr:rowOff>
    </xdr:from>
    <xdr:ext cx="469744" cy="259045"/>
    <xdr:sp macro="" textlink="">
      <xdr:nvSpPr>
        <xdr:cNvPr id="192" name="テキスト ボックス 191"/>
        <xdr:cNvSpPr txBox="1"/>
      </xdr:nvSpPr>
      <xdr:spPr>
        <a:xfrm>
          <a:off x="3562428" y="1297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82224</xdr:rowOff>
    </xdr:from>
    <xdr:to>
      <xdr:col>15</xdr:col>
      <xdr:colOff>101600</xdr:colOff>
      <xdr:row>77</xdr:row>
      <xdr:rowOff>12374</xdr:rowOff>
    </xdr:to>
    <xdr:sp macro="" textlink="">
      <xdr:nvSpPr>
        <xdr:cNvPr id="193" name="楕円 192"/>
        <xdr:cNvSpPr/>
      </xdr:nvSpPr>
      <xdr:spPr>
        <a:xfrm>
          <a:off x="2857500" y="1311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28902</xdr:rowOff>
    </xdr:from>
    <xdr:ext cx="469744" cy="259045"/>
    <xdr:sp macro="" textlink="">
      <xdr:nvSpPr>
        <xdr:cNvPr id="194" name="テキスト ボックス 193"/>
        <xdr:cNvSpPr txBox="1"/>
      </xdr:nvSpPr>
      <xdr:spPr>
        <a:xfrm>
          <a:off x="2673428" y="1288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1849</xdr:rowOff>
    </xdr:from>
    <xdr:to>
      <xdr:col>10</xdr:col>
      <xdr:colOff>165100</xdr:colOff>
      <xdr:row>77</xdr:row>
      <xdr:rowOff>103449</xdr:rowOff>
    </xdr:to>
    <xdr:sp macro="" textlink="">
      <xdr:nvSpPr>
        <xdr:cNvPr id="195" name="楕円 194"/>
        <xdr:cNvSpPr/>
      </xdr:nvSpPr>
      <xdr:spPr>
        <a:xfrm>
          <a:off x="1968500" y="13203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119976</xdr:rowOff>
    </xdr:from>
    <xdr:ext cx="469744" cy="259045"/>
    <xdr:sp macro="" textlink="">
      <xdr:nvSpPr>
        <xdr:cNvPr id="196" name="テキスト ボックス 195"/>
        <xdr:cNvSpPr txBox="1"/>
      </xdr:nvSpPr>
      <xdr:spPr>
        <a:xfrm>
          <a:off x="1784428" y="1297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21098</xdr:rowOff>
    </xdr:from>
    <xdr:to>
      <xdr:col>6</xdr:col>
      <xdr:colOff>38100</xdr:colOff>
      <xdr:row>77</xdr:row>
      <xdr:rowOff>122698</xdr:rowOff>
    </xdr:to>
    <xdr:sp macro="" textlink="">
      <xdr:nvSpPr>
        <xdr:cNvPr id="197" name="楕円 196"/>
        <xdr:cNvSpPr/>
      </xdr:nvSpPr>
      <xdr:spPr>
        <a:xfrm>
          <a:off x="1079500" y="1322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139225</xdr:rowOff>
    </xdr:from>
    <xdr:ext cx="469744" cy="259045"/>
    <xdr:sp macro="" textlink="">
      <xdr:nvSpPr>
        <xdr:cNvPr id="198" name="テキスト ボックス 197"/>
        <xdr:cNvSpPr txBox="1"/>
      </xdr:nvSpPr>
      <xdr:spPr>
        <a:xfrm>
          <a:off x="895428" y="12997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23" name="直線コネクタ 222"/>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24"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25" name="直線コネクタ 224"/>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26"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27" name="直線コネクタ 226"/>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111277</xdr:rowOff>
    </xdr:from>
    <xdr:to>
      <xdr:col>24</xdr:col>
      <xdr:colOff>63500</xdr:colOff>
      <xdr:row>96</xdr:row>
      <xdr:rowOff>151003</xdr:rowOff>
    </xdr:to>
    <xdr:cxnSp macro="">
      <xdr:nvCxnSpPr>
        <xdr:cNvPr id="228" name="直線コネクタ 227"/>
        <xdr:cNvCxnSpPr/>
      </xdr:nvCxnSpPr>
      <xdr:spPr>
        <a:xfrm flipV="1">
          <a:off x="3797300" y="16570477"/>
          <a:ext cx="838200" cy="3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29"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0" name="フローチャート: 判断 229"/>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145948</xdr:rowOff>
    </xdr:from>
    <xdr:to>
      <xdr:col>19</xdr:col>
      <xdr:colOff>177800</xdr:colOff>
      <xdr:row>96</xdr:row>
      <xdr:rowOff>151003</xdr:rowOff>
    </xdr:to>
    <xdr:cxnSp macro="">
      <xdr:nvCxnSpPr>
        <xdr:cNvPr id="231" name="直線コネクタ 230"/>
        <xdr:cNvCxnSpPr/>
      </xdr:nvCxnSpPr>
      <xdr:spPr>
        <a:xfrm>
          <a:off x="2908300" y="16605148"/>
          <a:ext cx="889000" cy="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32" name="フローチャート: 判断 231"/>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36262</xdr:rowOff>
    </xdr:from>
    <xdr:ext cx="534377" cy="259045"/>
    <xdr:sp macro="" textlink="">
      <xdr:nvSpPr>
        <xdr:cNvPr id="233" name="テキスト ボックス 232"/>
        <xdr:cNvSpPr txBox="1"/>
      </xdr:nvSpPr>
      <xdr:spPr>
        <a:xfrm>
          <a:off x="3530111" y="1666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145948</xdr:rowOff>
    </xdr:from>
    <xdr:to>
      <xdr:col>15</xdr:col>
      <xdr:colOff>50800</xdr:colOff>
      <xdr:row>97</xdr:row>
      <xdr:rowOff>28702</xdr:rowOff>
    </xdr:to>
    <xdr:cxnSp macro="">
      <xdr:nvCxnSpPr>
        <xdr:cNvPr id="234" name="直線コネクタ 233"/>
        <xdr:cNvCxnSpPr/>
      </xdr:nvCxnSpPr>
      <xdr:spPr>
        <a:xfrm flipV="1">
          <a:off x="2019300" y="16605148"/>
          <a:ext cx="889000" cy="5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35" name="フローチャート: 判断 234"/>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33951</xdr:rowOff>
    </xdr:from>
    <xdr:ext cx="534377" cy="259045"/>
    <xdr:sp macro="" textlink="">
      <xdr:nvSpPr>
        <xdr:cNvPr id="236" name="テキスト ボックス 235"/>
        <xdr:cNvSpPr txBox="1"/>
      </xdr:nvSpPr>
      <xdr:spPr>
        <a:xfrm>
          <a:off x="2641111" y="16664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28702</xdr:rowOff>
    </xdr:from>
    <xdr:to>
      <xdr:col>10</xdr:col>
      <xdr:colOff>114300</xdr:colOff>
      <xdr:row>97</xdr:row>
      <xdr:rowOff>62776</xdr:rowOff>
    </xdr:to>
    <xdr:cxnSp macro="">
      <xdr:nvCxnSpPr>
        <xdr:cNvPr id="237" name="直線コネクタ 236"/>
        <xdr:cNvCxnSpPr/>
      </xdr:nvCxnSpPr>
      <xdr:spPr>
        <a:xfrm flipV="1">
          <a:off x="1130300" y="16659352"/>
          <a:ext cx="889000" cy="3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38" name="フローチャート: 判断 237"/>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39" name="テキスト ボックス 238"/>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0" name="フローチャート: 判断 239"/>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1" name="テキスト ボックス 240"/>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60477</xdr:rowOff>
    </xdr:from>
    <xdr:to>
      <xdr:col>24</xdr:col>
      <xdr:colOff>114300</xdr:colOff>
      <xdr:row>96</xdr:row>
      <xdr:rowOff>162077</xdr:rowOff>
    </xdr:to>
    <xdr:sp macro="" textlink="">
      <xdr:nvSpPr>
        <xdr:cNvPr id="247" name="楕円 246"/>
        <xdr:cNvSpPr/>
      </xdr:nvSpPr>
      <xdr:spPr>
        <a:xfrm>
          <a:off x="4584700" y="1651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38904</xdr:rowOff>
    </xdr:from>
    <xdr:ext cx="534377" cy="259045"/>
    <xdr:sp macro="" textlink="">
      <xdr:nvSpPr>
        <xdr:cNvPr id="248" name="扶助費該当値テキスト"/>
        <xdr:cNvSpPr txBox="1"/>
      </xdr:nvSpPr>
      <xdr:spPr>
        <a:xfrm>
          <a:off x="4686300" y="1649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100203</xdr:rowOff>
    </xdr:from>
    <xdr:to>
      <xdr:col>20</xdr:col>
      <xdr:colOff>38100</xdr:colOff>
      <xdr:row>97</xdr:row>
      <xdr:rowOff>30353</xdr:rowOff>
    </xdr:to>
    <xdr:sp macro="" textlink="">
      <xdr:nvSpPr>
        <xdr:cNvPr id="249" name="楕円 248"/>
        <xdr:cNvSpPr/>
      </xdr:nvSpPr>
      <xdr:spPr>
        <a:xfrm>
          <a:off x="3746500" y="165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46880</xdr:rowOff>
    </xdr:from>
    <xdr:ext cx="534377" cy="259045"/>
    <xdr:sp macro="" textlink="">
      <xdr:nvSpPr>
        <xdr:cNvPr id="250" name="テキスト ボックス 249"/>
        <xdr:cNvSpPr txBox="1"/>
      </xdr:nvSpPr>
      <xdr:spPr>
        <a:xfrm>
          <a:off x="3530111" y="1633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95148</xdr:rowOff>
    </xdr:from>
    <xdr:to>
      <xdr:col>15</xdr:col>
      <xdr:colOff>101600</xdr:colOff>
      <xdr:row>97</xdr:row>
      <xdr:rowOff>25298</xdr:rowOff>
    </xdr:to>
    <xdr:sp macro="" textlink="">
      <xdr:nvSpPr>
        <xdr:cNvPr id="251" name="楕円 250"/>
        <xdr:cNvSpPr/>
      </xdr:nvSpPr>
      <xdr:spPr>
        <a:xfrm>
          <a:off x="2857500" y="1655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41825</xdr:rowOff>
    </xdr:from>
    <xdr:ext cx="534377" cy="259045"/>
    <xdr:sp macro="" textlink="">
      <xdr:nvSpPr>
        <xdr:cNvPr id="252" name="テキスト ボックス 251"/>
        <xdr:cNvSpPr txBox="1"/>
      </xdr:nvSpPr>
      <xdr:spPr>
        <a:xfrm>
          <a:off x="2641111" y="1632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149352</xdr:rowOff>
    </xdr:from>
    <xdr:to>
      <xdr:col>10</xdr:col>
      <xdr:colOff>165100</xdr:colOff>
      <xdr:row>97</xdr:row>
      <xdr:rowOff>79502</xdr:rowOff>
    </xdr:to>
    <xdr:sp macro="" textlink="">
      <xdr:nvSpPr>
        <xdr:cNvPr id="253" name="楕円 252"/>
        <xdr:cNvSpPr/>
      </xdr:nvSpPr>
      <xdr:spPr>
        <a:xfrm>
          <a:off x="1968500" y="1660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70629</xdr:rowOff>
    </xdr:from>
    <xdr:ext cx="534377" cy="259045"/>
    <xdr:sp macro="" textlink="">
      <xdr:nvSpPr>
        <xdr:cNvPr id="254" name="テキスト ボックス 253"/>
        <xdr:cNvSpPr txBox="1"/>
      </xdr:nvSpPr>
      <xdr:spPr>
        <a:xfrm>
          <a:off x="1752111" y="16701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11976</xdr:rowOff>
    </xdr:from>
    <xdr:to>
      <xdr:col>6</xdr:col>
      <xdr:colOff>38100</xdr:colOff>
      <xdr:row>97</xdr:row>
      <xdr:rowOff>113576</xdr:rowOff>
    </xdr:to>
    <xdr:sp macro="" textlink="">
      <xdr:nvSpPr>
        <xdr:cNvPr id="255" name="楕円 254"/>
        <xdr:cNvSpPr/>
      </xdr:nvSpPr>
      <xdr:spPr>
        <a:xfrm>
          <a:off x="1079500" y="1664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104703</xdr:rowOff>
    </xdr:from>
    <xdr:ext cx="534377" cy="259045"/>
    <xdr:sp macro="" textlink="">
      <xdr:nvSpPr>
        <xdr:cNvPr id="256" name="テキスト ボックス 255"/>
        <xdr:cNvSpPr txBox="1"/>
      </xdr:nvSpPr>
      <xdr:spPr>
        <a:xfrm>
          <a:off x="863111" y="16735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84" name="直線コネクタ 283"/>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85"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86" name="直線コネクタ 285"/>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87"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88" name="直線コネクタ 287"/>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105210</xdr:rowOff>
    </xdr:from>
    <xdr:to>
      <xdr:col>55</xdr:col>
      <xdr:colOff>0</xdr:colOff>
      <xdr:row>35</xdr:row>
      <xdr:rowOff>116312</xdr:rowOff>
    </xdr:to>
    <xdr:cxnSp macro="">
      <xdr:nvCxnSpPr>
        <xdr:cNvPr id="289" name="直線コネクタ 288"/>
        <xdr:cNvCxnSpPr/>
      </xdr:nvCxnSpPr>
      <xdr:spPr>
        <a:xfrm flipV="1">
          <a:off x="9639300" y="6105960"/>
          <a:ext cx="838200" cy="1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123105</xdr:rowOff>
    </xdr:from>
    <xdr:ext cx="534377" cy="259045"/>
    <xdr:sp macro="" textlink="">
      <xdr:nvSpPr>
        <xdr:cNvPr id="290" name="補助費等平均値テキスト"/>
        <xdr:cNvSpPr txBox="1"/>
      </xdr:nvSpPr>
      <xdr:spPr>
        <a:xfrm>
          <a:off x="10528300" y="6123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1" name="フローチャート: 判断 290"/>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98809</xdr:rowOff>
    </xdr:from>
    <xdr:to>
      <xdr:col>50</xdr:col>
      <xdr:colOff>114300</xdr:colOff>
      <xdr:row>35</xdr:row>
      <xdr:rowOff>116312</xdr:rowOff>
    </xdr:to>
    <xdr:cxnSp macro="">
      <xdr:nvCxnSpPr>
        <xdr:cNvPr id="292" name="直線コネクタ 291"/>
        <xdr:cNvCxnSpPr/>
      </xdr:nvCxnSpPr>
      <xdr:spPr>
        <a:xfrm>
          <a:off x="8750300" y="6099559"/>
          <a:ext cx="889000" cy="17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293" name="フローチャート: 判断 292"/>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123977</xdr:rowOff>
    </xdr:from>
    <xdr:ext cx="534377" cy="259045"/>
    <xdr:sp macro="" textlink="">
      <xdr:nvSpPr>
        <xdr:cNvPr id="294" name="テキスト ボックス 293"/>
        <xdr:cNvSpPr txBox="1"/>
      </xdr:nvSpPr>
      <xdr:spPr>
        <a:xfrm>
          <a:off x="9372111" y="629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56233</xdr:rowOff>
    </xdr:from>
    <xdr:to>
      <xdr:col>45</xdr:col>
      <xdr:colOff>177800</xdr:colOff>
      <xdr:row>35</xdr:row>
      <xdr:rowOff>98809</xdr:rowOff>
    </xdr:to>
    <xdr:cxnSp macro="">
      <xdr:nvCxnSpPr>
        <xdr:cNvPr id="295" name="直線コネクタ 294"/>
        <xdr:cNvCxnSpPr/>
      </xdr:nvCxnSpPr>
      <xdr:spPr>
        <a:xfrm>
          <a:off x="7861300" y="6056983"/>
          <a:ext cx="889000" cy="42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296" name="フローチャート: 判断 295"/>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134721</xdr:rowOff>
    </xdr:from>
    <xdr:ext cx="534377" cy="259045"/>
    <xdr:sp macro="" textlink="">
      <xdr:nvSpPr>
        <xdr:cNvPr id="297" name="テキスト ボックス 296"/>
        <xdr:cNvSpPr txBox="1"/>
      </xdr:nvSpPr>
      <xdr:spPr>
        <a:xfrm>
          <a:off x="8483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29701</xdr:rowOff>
    </xdr:from>
    <xdr:to>
      <xdr:col>41</xdr:col>
      <xdr:colOff>50800</xdr:colOff>
      <xdr:row>35</xdr:row>
      <xdr:rowOff>56233</xdr:rowOff>
    </xdr:to>
    <xdr:cxnSp macro="">
      <xdr:nvCxnSpPr>
        <xdr:cNvPr id="298" name="直線コネクタ 297"/>
        <xdr:cNvCxnSpPr/>
      </xdr:nvCxnSpPr>
      <xdr:spPr>
        <a:xfrm>
          <a:off x="6972300" y="6030451"/>
          <a:ext cx="889000" cy="2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299" name="フローチャート: 判断 298"/>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150394</xdr:rowOff>
    </xdr:from>
    <xdr:ext cx="534377" cy="259045"/>
    <xdr:sp macro="" textlink="">
      <xdr:nvSpPr>
        <xdr:cNvPr id="300" name="テキスト ボックス 299"/>
        <xdr:cNvSpPr txBox="1"/>
      </xdr:nvSpPr>
      <xdr:spPr>
        <a:xfrm>
          <a:off x="7594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1" name="フローチャート: 判断 300"/>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164539</xdr:rowOff>
    </xdr:from>
    <xdr:ext cx="534377" cy="259045"/>
    <xdr:sp macro="" textlink="">
      <xdr:nvSpPr>
        <xdr:cNvPr id="302" name="テキスト ボックス 301"/>
        <xdr:cNvSpPr txBox="1"/>
      </xdr:nvSpPr>
      <xdr:spPr>
        <a:xfrm>
          <a:off x="6705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54410</xdr:rowOff>
    </xdr:from>
    <xdr:to>
      <xdr:col>55</xdr:col>
      <xdr:colOff>50800</xdr:colOff>
      <xdr:row>35</xdr:row>
      <xdr:rowOff>156010</xdr:rowOff>
    </xdr:to>
    <xdr:sp macro="" textlink="">
      <xdr:nvSpPr>
        <xdr:cNvPr id="308" name="楕円 307"/>
        <xdr:cNvSpPr/>
      </xdr:nvSpPr>
      <xdr:spPr>
        <a:xfrm>
          <a:off x="10426700" y="605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77287</xdr:rowOff>
    </xdr:from>
    <xdr:ext cx="534377" cy="259045"/>
    <xdr:sp macro="" textlink="">
      <xdr:nvSpPr>
        <xdr:cNvPr id="309" name="補助費等該当値テキスト"/>
        <xdr:cNvSpPr txBox="1"/>
      </xdr:nvSpPr>
      <xdr:spPr>
        <a:xfrm>
          <a:off x="10528300" y="590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65512</xdr:rowOff>
    </xdr:from>
    <xdr:to>
      <xdr:col>50</xdr:col>
      <xdr:colOff>165100</xdr:colOff>
      <xdr:row>35</xdr:row>
      <xdr:rowOff>167112</xdr:rowOff>
    </xdr:to>
    <xdr:sp macro="" textlink="">
      <xdr:nvSpPr>
        <xdr:cNvPr id="310" name="楕円 309"/>
        <xdr:cNvSpPr/>
      </xdr:nvSpPr>
      <xdr:spPr>
        <a:xfrm>
          <a:off x="9588500" y="60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12189</xdr:rowOff>
    </xdr:from>
    <xdr:ext cx="534377" cy="259045"/>
    <xdr:sp macro="" textlink="">
      <xdr:nvSpPr>
        <xdr:cNvPr id="311" name="テキスト ボックス 310"/>
        <xdr:cNvSpPr txBox="1"/>
      </xdr:nvSpPr>
      <xdr:spPr>
        <a:xfrm>
          <a:off x="9372111" y="584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48009</xdr:rowOff>
    </xdr:from>
    <xdr:to>
      <xdr:col>46</xdr:col>
      <xdr:colOff>38100</xdr:colOff>
      <xdr:row>35</xdr:row>
      <xdr:rowOff>149609</xdr:rowOff>
    </xdr:to>
    <xdr:sp macro="" textlink="">
      <xdr:nvSpPr>
        <xdr:cNvPr id="312" name="楕円 311"/>
        <xdr:cNvSpPr/>
      </xdr:nvSpPr>
      <xdr:spPr>
        <a:xfrm>
          <a:off x="8699500" y="6048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166136</xdr:rowOff>
    </xdr:from>
    <xdr:ext cx="534377" cy="259045"/>
    <xdr:sp macro="" textlink="">
      <xdr:nvSpPr>
        <xdr:cNvPr id="313" name="テキスト ボックス 312"/>
        <xdr:cNvSpPr txBox="1"/>
      </xdr:nvSpPr>
      <xdr:spPr>
        <a:xfrm>
          <a:off x="8483111" y="5823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5433</xdr:rowOff>
    </xdr:from>
    <xdr:to>
      <xdr:col>41</xdr:col>
      <xdr:colOff>101600</xdr:colOff>
      <xdr:row>35</xdr:row>
      <xdr:rowOff>107033</xdr:rowOff>
    </xdr:to>
    <xdr:sp macro="" textlink="">
      <xdr:nvSpPr>
        <xdr:cNvPr id="314" name="楕円 313"/>
        <xdr:cNvSpPr/>
      </xdr:nvSpPr>
      <xdr:spPr>
        <a:xfrm>
          <a:off x="7810500" y="6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123560</xdr:rowOff>
    </xdr:from>
    <xdr:ext cx="534377" cy="259045"/>
    <xdr:sp macro="" textlink="">
      <xdr:nvSpPr>
        <xdr:cNvPr id="315" name="テキスト ボックス 314"/>
        <xdr:cNvSpPr txBox="1"/>
      </xdr:nvSpPr>
      <xdr:spPr>
        <a:xfrm>
          <a:off x="7594111" y="5781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150351</xdr:rowOff>
    </xdr:from>
    <xdr:to>
      <xdr:col>36</xdr:col>
      <xdr:colOff>165100</xdr:colOff>
      <xdr:row>35</xdr:row>
      <xdr:rowOff>80501</xdr:rowOff>
    </xdr:to>
    <xdr:sp macro="" textlink="">
      <xdr:nvSpPr>
        <xdr:cNvPr id="316" name="楕円 315"/>
        <xdr:cNvSpPr/>
      </xdr:nvSpPr>
      <xdr:spPr>
        <a:xfrm>
          <a:off x="6921500" y="5979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97028</xdr:rowOff>
    </xdr:from>
    <xdr:ext cx="534377" cy="259045"/>
    <xdr:sp macro="" textlink="">
      <xdr:nvSpPr>
        <xdr:cNvPr id="317" name="テキスト ボックス 316"/>
        <xdr:cNvSpPr txBox="1"/>
      </xdr:nvSpPr>
      <xdr:spPr>
        <a:xfrm>
          <a:off x="6705111" y="5754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1" name="直線コネクタ 340"/>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42"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43" name="直線コネクタ 342"/>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44"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45" name="直線コネクタ 344"/>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163497</xdr:rowOff>
    </xdr:from>
    <xdr:to>
      <xdr:col>55</xdr:col>
      <xdr:colOff>0</xdr:colOff>
      <xdr:row>57</xdr:row>
      <xdr:rowOff>56048</xdr:rowOff>
    </xdr:to>
    <xdr:cxnSp macro="">
      <xdr:nvCxnSpPr>
        <xdr:cNvPr id="346" name="直線コネクタ 345"/>
        <xdr:cNvCxnSpPr/>
      </xdr:nvCxnSpPr>
      <xdr:spPr>
        <a:xfrm>
          <a:off x="9639300" y="9593247"/>
          <a:ext cx="838200" cy="235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47"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48" name="フローチャート: 判断 347"/>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163497</xdr:rowOff>
    </xdr:from>
    <xdr:to>
      <xdr:col>50</xdr:col>
      <xdr:colOff>114300</xdr:colOff>
      <xdr:row>57</xdr:row>
      <xdr:rowOff>111537</xdr:rowOff>
    </xdr:to>
    <xdr:cxnSp macro="">
      <xdr:nvCxnSpPr>
        <xdr:cNvPr id="349" name="直線コネクタ 348"/>
        <xdr:cNvCxnSpPr/>
      </xdr:nvCxnSpPr>
      <xdr:spPr>
        <a:xfrm flipV="1">
          <a:off x="8750300" y="9593247"/>
          <a:ext cx="889000" cy="290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0" name="フローチャート: 判断 349"/>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109740</xdr:rowOff>
    </xdr:from>
    <xdr:ext cx="534377" cy="259045"/>
    <xdr:sp macro="" textlink="">
      <xdr:nvSpPr>
        <xdr:cNvPr id="351" name="テキスト ボックス 350"/>
        <xdr:cNvSpPr txBox="1"/>
      </xdr:nvSpPr>
      <xdr:spPr>
        <a:xfrm>
          <a:off x="9372111" y="988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158834</xdr:rowOff>
    </xdr:from>
    <xdr:to>
      <xdr:col>45</xdr:col>
      <xdr:colOff>177800</xdr:colOff>
      <xdr:row>57</xdr:row>
      <xdr:rowOff>111537</xdr:rowOff>
    </xdr:to>
    <xdr:cxnSp macro="">
      <xdr:nvCxnSpPr>
        <xdr:cNvPr id="352" name="直線コネクタ 351"/>
        <xdr:cNvCxnSpPr/>
      </xdr:nvCxnSpPr>
      <xdr:spPr>
        <a:xfrm>
          <a:off x="7861300" y="9588584"/>
          <a:ext cx="889000" cy="29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53" name="フローチャート: 判断 352"/>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90288</xdr:rowOff>
    </xdr:from>
    <xdr:ext cx="534377" cy="259045"/>
    <xdr:sp macro="" textlink="">
      <xdr:nvSpPr>
        <xdr:cNvPr id="354" name="テキスト ボックス 353"/>
        <xdr:cNvSpPr txBox="1"/>
      </xdr:nvSpPr>
      <xdr:spPr>
        <a:xfrm>
          <a:off x="8483111" y="95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158834</xdr:rowOff>
    </xdr:from>
    <xdr:to>
      <xdr:col>41</xdr:col>
      <xdr:colOff>50800</xdr:colOff>
      <xdr:row>56</xdr:row>
      <xdr:rowOff>164457</xdr:rowOff>
    </xdr:to>
    <xdr:cxnSp macro="">
      <xdr:nvCxnSpPr>
        <xdr:cNvPr id="355" name="直線コネクタ 354"/>
        <xdr:cNvCxnSpPr/>
      </xdr:nvCxnSpPr>
      <xdr:spPr>
        <a:xfrm flipV="1">
          <a:off x="6972300" y="9588584"/>
          <a:ext cx="889000" cy="177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56" name="フローチャート: 判断 355"/>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90157</xdr:rowOff>
    </xdr:from>
    <xdr:ext cx="534377" cy="259045"/>
    <xdr:sp macro="" textlink="">
      <xdr:nvSpPr>
        <xdr:cNvPr id="357" name="テキスト ボックス 356"/>
        <xdr:cNvSpPr txBox="1"/>
      </xdr:nvSpPr>
      <xdr:spPr>
        <a:xfrm>
          <a:off x="7594111" y="986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58" name="フローチャート: 判断 357"/>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69018</xdr:rowOff>
    </xdr:from>
    <xdr:ext cx="534377" cy="259045"/>
    <xdr:sp macro="" textlink="">
      <xdr:nvSpPr>
        <xdr:cNvPr id="359" name="テキスト ボックス 358"/>
        <xdr:cNvSpPr txBox="1"/>
      </xdr:nvSpPr>
      <xdr:spPr>
        <a:xfrm>
          <a:off x="6705111" y="9841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5248</xdr:rowOff>
    </xdr:from>
    <xdr:to>
      <xdr:col>55</xdr:col>
      <xdr:colOff>50800</xdr:colOff>
      <xdr:row>57</xdr:row>
      <xdr:rowOff>106848</xdr:rowOff>
    </xdr:to>
    <xdr:sp macro="" textlink="">
      <xdr:nvSpPr>
        <xdr:cNvPr id="365" name="楕円 364"/>
        <xdr:cNvSpPr/>
      </xdr:nvSpPr>
      <xdr:spPr>
        <a:xfrm>
          <a:off x="10426700" y="977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155125</xdr:rowOff>
    </xdr:from>
    <xdr:ext cx="534377" cy="259045"/>
    <xdr:sp macro="" textlink="">
      <xdr:nvSpPr>
        <xdr:cNvPr id="366" name="普通建設事業費該当値テキスト"/>
        <xdr:cNvSpPr txBox="1"/>
      </xdr:nvSpPr>
      <xdr:spPr>
        <a:xfrm>
          <a:off x="10528300" y="975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112697</xdr:rowOff>
    </xdr:from>
    <xdr:to>
      <xdr:col>50</xdr:col>
      <xdr:colOff>165100</xdr:colOff>
      <xdr:row>56</xdr:row>
      <xdr:rowOff>42847</xdr:rowOff>
    </xdr:to>
    <xdr:sp macro="" textlink="">
      <xdr:nvSpPr>
        <xdr:cNvPr id="367" name="楕円 366"/>
        <xdr:cNvSpPr/>
      </xdr:nvSpPr>
      <xdr:spPr>
        <a:xfrm>
          <a:off x="9588500" y="954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59374</xdr:rowOff>
    </xdr:from>
    <xdr:ext cx="534377" cy="259045"/>
    <xdr:sp macro="" textlink="">
      <xdr:nvSpPr>
        <xdr:cNvPr id="368" name="テキスト ボックス 367"/>
        <xdr:cNvSpPr txBox="1"/>
      </xdr:nvSpPr>
      <xdr:spPr>
        <a:xfrm>
          <a:off x="9372111" y="931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60737</xdr:rowOff>
    </xdr:from>
    <xdr:to>
      <xdr:col>46</xdr:col>
      <xdr:colOff>38100</xdr:colOff>
      <xdr:row>57</xdr:row>
      <xdr:rowOff>162337</xdr:rowOff>
    </xdr:to>
    <xdr:sp macro="" textlink="">
      <xdr:nvSpPr>
        <xdr:cNvPr id="369" name="楕円 368"/>
        <xdr:cNvSpPr/>
      </xdr:nvSpPr>
      <xdr:spPr>
        <a:xfrm>
          <a:off x="8699500" y="983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153464</xdr:rowOff>
    </xdr:from>
    <xdr:ext cx="534377" cy="259045"/>
    <xdr:sp macro="" textlink="">
      <xdr:nvSpPr>
        <xdr:cNvPr id="370" name="テキスト ボックス 369"/>
        <xdr:cNvSpPr txBox="1"/>
      </xdr:nvSpPr>
      <xdr:spPr>
        <a:xfrm>
          <a:off x="8483111" y="99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108034</xdr:rowOff>
    </xdr:from>
    <xdr:to>
      <xdr:col>41</xdr:col>
      <xdr:colOff>101600</xdr:colOff>
      <xdr:row>56</xdr:row>
      <xdr:rowOff>38184</xdr:rowOff>
    </xdr:to>
    <xdr:sp macro="" textlink="">
      <xdr:nvSpPr>
        <xdr:cNvPr id="371" name="楕円 370"/>
        <xdr:cNvSpPr/>
      </xdr:nvSpPr>
      <xdr:spPr>
        <a:xfrm>
          <a:off x="7810500" y="953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54711</xdr:rowOff>
    </xdr:from>
    <xdr:ext cx="534377" cy="259045"/>
    <xdr:sp macro="" textlink="">
      <xdr:nvSpPr>
        <xdr:cNvPr id="372" name="テキスト ボックス 371"/>
        <xdr:cNvSpPr txBox="1"/>
      </xdr:nvSpPr>
      <xdr:spPr>
        <a:xfrm>
          <a:off x="7594111" y="931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113657</xdr:rowOff>
    </xdr:from>
    <xdr:to>
      <xdr:col>36</xdr:col>
      <xdr:colOff>165100</xdr:colOff>
      <xdr:row>57</xdr:row>
      <xdr:rowOff>43807</xdr:rowOff>
    </xdr:to>
    <xdr:sp macro="" textlink="">
      <xdr:nvSpPr>
        <xdr:cNvPr id="373" name="楕円 372"/>
        <xdr:cNvSpPr/>
      </xdr:nvSpPr>
      <xdr:spPr>
        <a:xfrm>
          <a:off x="6921500" y="971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60334</xdr:rowOff>
    </xdr:from>
    <xdr:ext cx="534377" cy="259045"/>
    <xdr:sp macro="" textlink="">
      <xdr:nvSpPr>
        <xdr:cNvPr id="374" name="テキスト ボックス 373"/>
        <xdr:cNvSpPr txBox="1"/>
      </xdr:nvSpPr>
      <xdr:spPr>
        <a:xfrm>
          <a:off x="6705111" y="949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398" name="直線コネクタ 397"/>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1"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02" name="直線コネクタ 401"/>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123165</xdr:rowOff>
    </xdr:from>
    <xdr:to>
      <xdr:col>55</xdr:col>
      <xdr:colOff>0</xdr:colOff>
      <xdr:row>77</xdr:row>
      <xdr:rowOff>148323</xdr:rowOff>
    </xdr:to>
    <xdr:cxnSp macro="">
      <xdr:nvCxnSpPr>
        <xdr:cNvPr id="403" name="直線コネクタ 402"/>
        <xdr:cNvCxnSpPr/>
      </xdr:nvCxnSpPr>
      <xdr:spPr>
        <a:xfrm>
          <a:off x="9639300" y="12810465"/>
          <a:ext cx="838200" cy="53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142042</xdr:rowOff>
    </xdr:from>
    <xdr:ext cx="534377" cy="259045"/>
    <xdr:sp macro="" textlink="">
      <xdr:nvSpPr>
        <xdr:cNvPr id="404" name="普通建設事業費 （ うち新規整備　）平均値テキスト"/>
        <xdr:cNvSpPr txBox="1"/>
      </xdr:nvSpPr>
      <xdr:spPr>
        <a:xfrm>
          <a:off x="10528300" y="13343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05" name="フローチャート: 判断 404"/>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123165</xdr:rowOff>
    </xdr:from>
    <xdr:to>
      <xdr:col>50</xdr:col>
      <xdr:colOff>114300</xdr:colOff>
      <xdr:row>77</xdr:row>
      <xdr:rowOff>104127</xdr:rowOff>
    </xdr:to>
    <xdr:cxnSp macro="">
      <xdr:nvCxnSpPr>
        <xdr:cNvPr id="406" name="直線コネクタ 405"/>
        <xdr:cNvCxnSpPr/>
      </xdr:nvCxnSpPr>
      <xdr:spPr>
        <a:xfrm flipV="1">
          <a:off x="8750300" y="12810465"/>
          <a:ext cx="889000" cy="495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07" name="フローチャート: 判断 406"/>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103446</xdr:rowOff>
    </xdr:from>
    <xdr:ext cx="534377" cy="259045"/>
    <xdr:sp macro="" textlink="">
      <xdr:nvSpPr>
        <xdr:cNvPr id="408" name="テキスト ボックス 407"/>
        <xdr:cNvSpPr txBox="1"/>
      </xdr:nvSpPr>
      <xdr:spPr>
        <a:xfrm>
          <a:off x="9372111" y="13476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46304</xdr:rowOff>
    </xdr:from>
    <xdr:to>
      <xdr:col>45</xdr:col>
      <xdr:colOff>177800</xdr:colOff>
      <xdr:row>77</xdr:row>
      <xdr:rowOff>104127</xdr:rowOff>
    </xdr:to>
    <xdr:cxnSp macro="">
      <xdr:nvCxnSpPr>
        <xdr:cNvPr id="409" name="直線コネクタ 408"/>
        <xdr:cNvCxnSpPr/>
      </xdr:nvCxnSpPr>
      <xdr:spPr>
        <a:xfrm>
          <a:off x="7861300" y="12733604"/>
          <a:ext cx="889000" cy="5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0" name="フローチャート: 判断 409"/>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93476</xdr:rowOff>
    </xdr:from>
    <xdr:ext cx="534377" cy="259045"/>
    <xdr:sp macro="" textlink="">
      <xdr:nvSpPr>
        <xdr:cNvPr id="411" name="テキスト ボックス 410"/>
        <xdr:cNvSpPr txBox="1"/>
      </xdr:nvSpPr>
      <xdr:spPr>
        <a:xfrm>
          <a:off x="8483111" y="134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46304</xdr:rowOff>
    </xdr:from>
    <xdr:to>
      <xdr:col>41</xdr:col>
      <xdr:colOff>50800</xdr:colOff>
      <xdr:row>79</xdr:row>
      <xdr:rowOff>3848</xdr:rowOff>
    </xdr:to>
    <xdr:cxnSp macro="">
      <xdr:nvCxnSpPr>
        <xdr:cNvPr id="412" name="直線コネクタ 411"/>
        <xdr:cNvCxnSpPr/>
      </xdr:nvCxnSpPr>
      <xdr:spPr>
        <a:xfrm flipV="1">
          <a:off x="6972300" y="12733604"/>
          <a:ext cx="889000" cy="81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13" name="フローチャート: 判断 412"/>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85653</xdr:rowOff>
    </xdr:from>
    <xdr:ext cx="534377" cy="259045"/>
    <xdr:sp macro="" textlink="">
      <xdr:nvSpPr>
        <xdr:cNvPr id="414" name="テキスト ボックス 413"/>
        <xdr:cNvSpPr txBox="1"/>
      </xdr:nvSpPr>
      <xdr:spPr>
        <a:xfrm>
          <a:off x="7594111" y="1345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15" name="フローチャート: 判断 414"/>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16" name="テキスト ボックス 415"/>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97523</xdr:rowOff>
    </xdr:from>
    <xdr:to>
      <xdr:col>55</xdr:col>
      <xdr:colOff>50800</xdr:colOff>
      <xdr:row>78</xdr:row>
      <xdr:rowOff>27673</xdr:rowOff>
    </xdr:to>
    <xdr:sp macro="" textlink="">
      <xdr:nvSpPr>
        <xdr:cNvPr id="422" name="楕円 421"/>
        <xdr:cNvSpPr/>
      </xdr:nvSpPr>
      <xdr:spPr>
        <a:xfrm>
          <a:off x="10426700" y="1329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120400</xdr:rowOff>
    </xdr:from>
    <xdr:ext cx="534377" cy="259045"/>
    <xdr:sp macro="" textlink="">
      <xdr:nvSpPr>
        <xdr:cNvPr id="423" name="普通建設事業費 （ うち新規整備　）該当値テキスト"/>
        <xdr:cNvSpPr txBox="1"/>
      </xdr:nvSpPr>
      <xdr:spPr>
        <a:xfrm>
          <a:off x="10528300" y="1315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72365</xdr:rowOff>
    </xdr:from>
    <xdr:to>
      <xdr:col>50</xdr:col>
      <xdr:colOff>165100</xdr:colOff>
      <xdr:row>75</xdr:row>
      <xdr:rowOff>2515</xdr:rowOff>
    </xdr:to>
    <xdr:sp macro="" textlink="">
      <xdr:nvSpPr>
        <xdr:cNvPr id="424" name="楕円 423"/>
        <xdr:cNvSpPr/>
      </xdr:nvSpPr>
      <xdr:spPr>
        <a:xfrm>
          <a:off x="9588500" y="1275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19042</xdr:rowOff>
    </xdr:from>
    <xdr:ext cx="534377" cy="259045"/>
    <xdr:sp macro="" textlink="">
      <xdr:nvSpPr>
        <xdr:cNvPr id="425" name="テキスト ボックス 424"/>
        <xdr:cNvSpPr txBox="1"/>
      </xdr:nvSpPr>
      <xdr:spPr>
        <a:xfrm>
          <a:off x="9372111" y="1253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53327</xdr:rowOff>
    </xdr:from>
    <xdr:to>
      <xdr:col>46</xdr:col>
      <xdr:colOff>38100</xdr:colOff>
      <xdr:row>77</xdr:row>
      <xdr:rowOff>154927</xdr:rowOff>
    </xdr:to>
    <xdr:sp macro="" textlink="">
      <xdr:nvSpPr>
        <xdr:cNvPr id="426" name="楕円 425"/>
        <xdr:cNvSpPr/>
      </xdr:nvSpPr>
      <xdr:spPr>
        <a:xfrm>
          <a:off x="8699500" y="13254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xdr:rowOff>
    </xdr:from>
    <xdr:ext cx="534377" cy="259045"/>
    <xdr:sp macro="" textlink="">
      <xdr:nvSpPr>
        <xdr:cNvPr id="427" name="テキスト ボックス 426"/>
        <xdr:cNvSpPr txBox="1"/>
      </xdr:nvSpPr>
      <xdr:spPr>
        <a:xfrm>
          <a:off x="8483111" y="1303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166954</xdr:rowOff>
    </xdr:from>
    <xdr:to>
      <xdr:col>41</xdr:col>
      <xdr:colOff>101600</xdr:colOff>
      <xdr:row>74</xdr:row>
      <xdr:rowOff>97104</xdr:rowOff>
    </xdr:to>
    <xdr:sp macro="" textlink="">
      <xdr:nvSpPr>
        <xdr:cNvPr id="428" name="楕円 427"/>
        <xdr:cNvSpPr/>
      </xdr:nvSpPr>
      <xdr:spPr>
        <a:xfrm>
          <a:off x="7810500" y="126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113631</xdr:rowOff>
    </xdr:from>
    <xdr:ext cx="534377" cy="259045"/>
    <xdr:sp macro="" textlink="">
      <xdr:nvSpPr>
        <xdr:cNvPr id="429" name="テキスト ボックス 428"/>
        <xdr:cNvSpPr txBox="1"/>
      </xdr:nvSpPr>
      <xdr:spPr>
        <a:xfrm>
          <a:off x="7594111" y="124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124498</xdr:rowOff>
    </xdr:from>
    <xdr:to>
      <xdr:col>36</xdr:col>
      <xdr:colOff>165100</xdr:colOff>
      <xdr:row>79</xdr:row>
      <xdr:rowOff>54648</xdr:rowOff>
    </xdr:to>
    <xdr:sp macro="" textlink="">
      <xdr:nvSpPr>
        <xdr:cNvPr id="430" name="楕円 429"/>
        <xdr:cNvSpPr/>
      </xdr:nvSpPr>
      <xdr:spPr>
        <a:xfrm>
          <a:off x="6921500" y="1349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45775</xdr:rowOff>
    </xdr:from>
    <xdr:ext cx="469744" cy="259045"/>
    <xdr:sp macro="" textlink="">
      <xdr:nvSpPr>
        <xdr:cNvPr id="431" name="テキスト ボックス 430"/>
        <xdr:cNvSpPr txBox="1"/>
      </xdr:nvSpPr>
      <xdr:spPr>
        <a:xfrm>
          <a:off x="6737428" y="1359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1" name="テキスト ボックス 450"/>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55" name="直線コネクタ 454"/>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56"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57" name="直線コネクタ 456"/>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58"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59" name="直線コネクタ 458"/>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83426</xdr:rowOff>
    </xdr:from>
    <xdr:to>
      <xdr:col>55</xdr:col>
      <xdr:colOff>0</xdr:colOff>
      <xdr:row>98</xdr:row>
      <xdr:rowOff>106135</xdr:rowOff>
    </xdr:to>
    <xdr:cxnSp macro="">
      <xdr:nvCxnSpPr>
        <xdr:cNvPr id="460" name="直線コネクタ 459"/>
        <xdr:cNvCxnSpPr/>
      </xdr:nvCxnSpPr>
      <xdr:spPr>
        <a:xfrm flipV="1">
          <a:off x="9639300" y="16885526"/>
          <a:ext cx="838200" cy="22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78782</xdr:rowOff>
    </xdr:from>
    <xdr:ext cx="534377" cy="259045"/>
    <xdr:sp macro="" textlink="">
      <xdr:nvSpPr>
        <xdr:cNvPr id="461" name="普通建設事業費 （ うち更新整備　）平均値テキスト"/>
        <xdr:cNvSpPr txBox="1"/>
      </xdr:nvSpPr>
      <xdr:spPr>
        <a:xfrm>
          <a:off x="10528300" y="16366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62" name="フローチャート: 判断 461"/>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106135</xdr:rowOff>
    </xdr:from>
    <xdr:to>
      <xdr:col>50</xdr:col>
      <xdr:colOff>114300</xdr:colOff>
      <xdr:row>98</xdr:row>
      <xdr:rowOff>113754</xdr:rowOff>
    </xdr:to>
    <xdr:cxnSp macro="">
      <xdr:nvCxnSpPr>
        <xdr:cNvPr id="463" name="直線コネクタ 462"/>
        <xdr:cNvCxnSpPr/>
      </xdr:nvCxnSpPr>
      <xdr:spPr>
        <a:xfrm flipV="1">
          <a:off x="8750300" y="16908235"/>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64" name="フローチャート: 判断 463"/>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39864</xdr:rowOff>
    </xdr:from>
    <xdr:ext cx="534377" cy="259045"/>
    <xdr:sp macro="" textlink="">
      <xdr:nvSpPr>
        <xdr:cNvPr id="465" name="テキスト ボックス 464"/>
        <xdr:cNvSpPr txBox="1"/>
      </xdr:nvSpPr>
      <xdr:spPr>
        <a:xfrm>
          <a:off x="9372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113012</xdr:rowOff>
    </xdr:from>
    <xdr:to>
      <xdr:col>45</xdr:col>
      <xdr:colOff>177800</xdr:colOff>
      <xdr:row>98</xdr:row>
      <xdr:rowOff>113754</xdr:rowOff>
    </xdr:to>
    <xdr:cxnSp macro="">
      <xdr:nvCxnSpPr>
        <xdr:cNvPr id="466" name="直線コネクタ 465"/>
        <xdr:cNvCxnSpPr/>
      </xdr:nvCxnSpPr>
      <xdr:spPr>
        <a:xfrm>
          <a:off x="7861300" y="16915112"/>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67" name="フローチャート: 判断 466"/>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138028</xdr:rowOff>
    </xdr:from>
    <xdr:ext cx="534377" cy="259045"/>
    <xdr:sp macro="" textlink="">
      <xdr:nvSpPr>
        <xdr:cNvPr id="468" name="テキスト ボックス 467"/>
        <xdr:cNvSpPr txBox="1"/>
      </xdr:nvSpPr>
      <xdr:spPr>
        <a:xfrm>
          <a:off x="8483111" y="1625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40126</xdr:rowOff>
    </xdr:from>
    <xdr:to>
      <xdr:col>41</xdr:col>
      <xdr:colOff>50800</xdr:colOff>
      <xdr:row>98</xdr:row>
      <xdr:rowOff>113012</xdr:rowOff>
    </xdr:to>
    <xdr:cxnSp macro="">
      <xdr:nvCxnSpPr>
        <xdr:cNvPr id="469" name="直線コネクタ 468"/>
        <xdr:cNvCxnSpPr/>
      </xdr:nvCxnSpPr>
      <xdr:spPr>
        <a:xfrm>
          <a:off x="6972300" y="16156426"/>
          <a:ext cx="889000" cy="75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0" name="フローチャート: 判断 469"/>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24109</xdr:rowOff>
    </xdr:from>
    <xdr:ext cx="534377" cy="259045"/>
    <xdr:sp macro="" textlink="">
      <xdr:nvSpPr>
        <xdr:cNvPr id="471" name="テキスト ボックス 470"/>
        <xdr:cNvSpPr txBox="1"/>
      </xdr:nvSpPr>
      <xdr:spPr>
        <a:xfrm>
          <a:off x="7594111" y="1631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72" name="フローチャート: 判断 471"/>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94339</xdr:rowOff>
    </xdr:from>
    <xdr:ext cx="534377" cy="259045"/>
    <xdr:sp macro="" textlink="">
      <xdr:nvSpPr>
        <xdr:cNvPr id="473" name="テキスト ボックス 472"/>
        <xdr:cNvSpPr txBox="1"/>
      </xdr:nvSpPr>
      <xdr:spPr>
        <a:xfrm>
          <a:off x="6705111" y="1672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32626</xdr:rowOff>
    </xdr:from>
    <xdr:to>
      <xdr:col>55</xdr:col>
      <xdr:colOff>50800</xdr:colOff>
      <xdr:row>98</xdr:row>
      <xdr:rowOff>134226</xdr:rowOff>
    </xdr:to>
    <xdr:sp macro="" textlink="">
      <xdr:nvSpPr>
        <xdr:cNvPr id="479" name="楕円 478"/>
        <xdr:cNvSpPr/>
      </xdr:nvSpPr>
      <xdr:spPr>
        <a:xfrm>
          <a:off x="10426700" y="1683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119003</xdr:rowOff>
    </xdr:from>
    <xdr:ext cx="469744" cy="259045"/>
    <xdr:sp macro="" textlink="">
      <xdr:nvSpPr>
        <xdr:cNvPr id="480" name="普通建設事業費 （ うち更新整備　）該当値テキスト"/>
        <xdr:cNvSpPr txBox="1"/>
      </xdr:nvSpPr>
      <xdr:spPr>
        <a:xfrm>
          <a:off x="10528300" y="16749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55335</xdr:rowOff>
    </xdr:from>
    <xdr:to>
      <xdr:col>50</xdr:col>
      <xdr:colOff>165100</xdr:colOff>
      <xdr:row>98</xdr:row>
      <xdr:rowOff>156935</xdr:rowOff>
    </xdr:to>
    <xdr:sp macro="" textlink="">
      <xdr:nvSpPr>
        <xdr:cNvPr id="481" name="楕円 480"/>
        <xdr:cNvSpPr/>
      </xdr:nvSpPr>
      <xdr:spPr>
        <a:xfrm>
          <a:off x="9588500" y="1685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148062</xdr:rowOff>
    </xdr:from>
    <xdr:ext cx="469744" cy="259045"/>
    <xdr:sp macro="" textlink="">
      <xdr:nvSpPr>
        <xdr:cNvPr id="482" name="テキスト ボックス 481"/>
        <xdr:cNvSpPr txBox="1"/>
      </xdr:nvSpPr>
      <xdr:spPr>
        <a:xfrm>
          <a:off x="9404428" y="169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62954</xdr:rowOff>
    </xdr:from>
    <xdr:to>
      <xdr:col>46</xdr:col>
      <xdr:colOff>38100</xdr:colOff>
      <xdr:row>98</xdr:row>
      <xdr:rowOff>164554</xdr:rowOff>
    </xdr:to>
    <xdr:sp macro="" textlink="">
      <xdr:nvSpPr>
        <xdr:cNvPr id="483" name="楕円 482"/>
        <xdr:cNvSpPr/>
      </xdr:nvSpPr>
      <xdr:spPr>
        <a:xfrm>
          <a:off x="8699500" y="1686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155681</xdr:rowOff>
    </xdr:from>
    <xdr:ext cx="469744" cy="259045"/>
    <xdr:sp macro="" textlink="">
      <xdr:nvSpPr>
        <xdr:cNvPr id="484" name="テキスト ボックス 483"/>
        <xdr:cNvSpPr txBox="1"/>
      </xdr:nvSpPr>
      <xdr:spPr>
        <a:xfrm>
          <a:off x="8515428" y="16957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62212</xdr:rowOff>
    </xdr:from>
    <xdr:to>
      <xdr:col>41</xdr:col>
      <xdr:colOff>101600</xdr:colOff>
      <xdr:row>98</xdr:row>
      <xdr:rowOff>163812</xdr:rowOff>
    </xdr:to>
    <xdr:sp macro="" textlink="">
      <xdr:nvSpPr>
        <xdr:cNvPr id="485" name="楕円 484"/>
        <xdr:cNvSpPr/>
      </xdr:nvSpPr>
      <xdr:spPr>
        <a:xfrm>
          <a:off x="7810500" y="1686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154939</xdr:rowOff>
    </xdr:from>
    <xdr:ext cx="469744" cy="259045"/>
    <xdr:sp macro="" textlink="">
      <xdr:nvSpPr>
        <xdr:cNvPr id="486" name="テキスト ボックス 485"/>
        <xdr:cNvSpPr txBox="1"/>
      </xdr:nvSpPr>
      <xdr:spPr>
        <a:xfrm>
          <a:off x="7626428" y="1695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160776</xdr:rowOff>
    </xdr:from>
    <xdr:to>
      <xdr:col>36</xdr:col>
      <xdr:colOff>165100</xdr:colOff>
      <xdr:row>94</xdr:row>
      <xdr:rowOff>90926</xdr:rowOff>
    </xdr:to>
    <xdr:sp macro="" textlink="">
      <xdr:nvSpPr>
        <xdr:cNvPr id="487" name="楕円 486"/>
        <xdr:cNvSpPr/>
      </xdr:nvSpPr>
      <xdr:spPr>
        <a:xfrm>
          <a:off x="6921500" y="161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107453</xdr:rowOff>
    </xdr:from>
    <xdr:ext cx="534377" cy="259045"/>
    <xdr:sp macro="" textlink="">
      <xdr:nvSpPr>
        <xdr:cNvPr id="488" name="テキスト ボックス 487"/>
        <xdr:cNvSpPr txBox="1"/>
      </xdr:nvSpPr>
      <xdr:spPr>
        <a:xfrm>
          <a:off x="6705111" y="1588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2" name="テキスト ボックス 501"/>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12" name="直線コネクタ 511"/>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15"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16" name="直線コネクタ 515"/>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2845</xdr:rowOff>
    </xdr:from>
    <xdr:to>
      <xdr:col>85</xdr:col>
      <xdr:colOff>127000</xdr:colOff>
      <xdr:row>39</xdr:row>
      <xdr:rowOff>44450</xdr:rowOff>
    </xdr:to>
    <xdr:cxnSp macro="">
      <xdr:nvCxnSpPr>
        <xdr:cNvPr id="517" name="直線コネクタ 516"/>
        <xdr:cNvCxnSpPr/>
      </xdr:nvCxnSpPr>
      <xdr:spPr>
        <a:xfrm>
          <a:off x="15481300" y="6689395"/>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18"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19" name="フローチャート: 判断 518"/>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168351</xdr:rowOff>
    </xdr:from>
    <xdr:to>
      <xdr:col>81</xdr:col>
      <xdr:colOff>50800</xdr:colOff>
      <xdr:row>39</xdr:row>
      <xdr:rowOff>2845</xdr:rowOff>
    </xdr:to>
    <xdr:cxnSp macro="">
      <xdr:nvCxnSpPr>
        <xdr:cNvPr id="520" name="直線コネクタ 519"/>
        <xdr:cNvCxnSpPr/>
      </xdr:nvCxnSpPr>
      <xdr:spPr>
        <a:xfrm>
          <a:off x="14592300" y="668345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1" name="フローチャート: 判断 520"/>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22" name="テキスト ボックス 521"/>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168351</xdr:rowOff>
    </xdr:from>
    <xdr:to>
      <xdr:col>76</xdr:col>
      <xdr:colOff>114300</xdr:colOff>
      <xdr:row>39</xdr:row>
      <xdr:rowOff>44450</xdr:rowOff>
    </xdr:to>
    <xdr:cxnSp macro="">
      <xdr:nvCxnSpPr>
        <xdr:cNvPr id="523" name="直線コネクタ 522"/>
        <xdr:cNvCxnSpPr/>
      </xdr:nvCxnSpPr>
      <xdr:spPr>
        <a:xfrm flipV="1">
          <a:off x="13703300" y="668345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24" name="フローチャート: 判断 523"/>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39895</xdr:rowOff>
    </xdr:from>
    <xdr:ext cx="378565" cy="259045"/>
    <xdr:sp macro="" textlink="">
      <xdr:nvSpPr>
        <xdr:cNvPr id="525" name="テキスト ボックス 524"/>
        <xdr:cNvSpPr txBox="1"/>
      </xdr:nvSpPr>
      <xdr:spPr>
        <a:xfrm>
          <a:off x="14403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43764</xdr:rowOff>
    </xdr:from>
    <xdr:to>
      <xdr:col>71</xdr:col>
      <xdr:colOff>177800</xdr:colOff>
      <xdr:row>39</xdr:row>
      <xdr:rowOff>44450</xdr:rowOff>
    </xdr:to>
    <xdr:cxnSp macro="">
      <xdr:nvCxnSpPr>
        <xdr:cNvPr id="526" name="直線コネクタ 525"/>
        <xdr:cNvCxnSpPr/>
      </xdr:nvCxnSpPr>
      <xdr:spPr>
        <a:xfrm>
          <a:off x="12814300" y="6730314"/>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27" name="フローチャート: 判断 526"/>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28" name="テキスト ボックス 527"/>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29" name="フローチャート: 判断 528"/>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0" name="テキスト ボックス 529"/>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123495</xdr:rowOff>
    </xdr:from>
    <xdr:to>
      <xdr:col>81</xdr:col>
      <xdr:colOff>101600</xdr:colOff>
      <xdr:row>39</xdr:row>
      <xdr:rowOff>53645</xdr:rowOff>
    </xdr:to>
    <xdr:sp macro="" textlink="">
      <xdr:nvSpPr>
        <xdr:cNvPr id="538" name="楕円 537"/>
        <xdr:cNvSpPr/>
      </xdr:nvSpPr>
      <xdr:spPr>
        <a:xfrm>
          <a:off x="15430500" y="663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44772</xdr:rowOff>
    </xdr:from>
    <xdr:ext cx="378565" cy="259045"/>
    <xdr:sp macro="" textlink="">
      <xdr:nvSpPr>
        <xdr:cNvPr id="539" name="テキスト ボックス 538"/>
        <xdr:cNvSpPr txBox="1"/>
      </xdr:nvSpPr>
      <xdr:spPr>
        <a:xfrm>
          <a:off x="15292017" y="6731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117551</xdr:rowOff>
    </xdr:from>
    <xdr:to>
      <xdr:col>76</xdr:col>
      <xdr:colOff>165100</xdr:colOff>
      <xdr:row>39</xdr:row>
      <xdr:rowOff>47701</xdr:rowOff>
    </xdr:to>
    <xdr:sp macro="" textlink="">
      <xdr:nvSpPr>
        <xdr:cNvPr id="540" name="楕円 539"/>
        <xdr:cNvSpPr/>
      </xdr:nvSpPr>
      <xdr:spPr>
        <a:xfrm>
          <a:off x="14541500" y="6632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64228</xdr:rowOff>
    </xdr:from>
    <xdr:ext cx="378565" cy="259045"/>
    <xdr:sp macro="" textlink="">
      <xdr:nvSpPr>
        <xdr:cNvPr id="541" name="テキスト ボックス 540"/>
        <xdr:cNvSpPr txBox="1"/>
      </xdr:nvSpPr>
      <xdr:spPr>
        <a:xfrm>
          <a:off x="14403017" y="6407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164414</xdr:rowOff>
    </xdr:from>
    <xdr:to>
      <xdr:col>67</xdr:col>
      <xdr:colOff>101600</xdr:colOff>
      <xdr:row>39</xdr:row>
      <xdr:rowOff>94564</xdr:rowOff>
    </xdr:to>
    <xdr:sp macro="" textlink="">
      <xdr:nvSpPr>
        <xdr:cNvPr id="544" name="楕円 543"/>
        <xdr:cNvSpPr/>
      </xdr:nvSpPr>
      <xdr:spPr>
        <a:xfrm>
          <a:off x="12763500" y="667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85691</xdr:rowOff>
    </xdr:from>
    <xdr:ext cx="249299" cy="259045"/>
    <xdr:sp macro="" textlink="">
      <xdr:nvSpPr>
        <xdr:cNvPr id="545" name="テキスト ボックス 544"/>
        <xdr:cNvSpPr txBox="1"/>
      </xdr:nvSpPr>
      <xdr:spPr>
        <a:xfrm>
          <a:off x="12689650" y="67722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0" name="テキスト ボックス 60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2" name="テキスト ボックス 61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18" name="直線コネクタ 617"/>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19"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0" name="直線コネクタ 619"/>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1"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22" name="直線コネクタ 621"/>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71450</xdr:rowOff>
    </xdr:from>
    <xdr:to>
      <xdr:col>85</xdr:col>
      <xdr:colOff>127000</xdr:colOff>
      <xdr:row>77</xdr:row>
      <xdr:rowOff>82841</xdr:rowOff>
    </xdr:to>
    <xdr:cxnSp macro="">
      <xdr:nvCxnSpPr>
        <xdr:cNvPr id="623" name="直線コネクタ 622"/>
        <xdr:cNvCxnSpPr/>
      </xdr:nvCxnSpPr>
      <xdr:spPr>
        <a:xfrm flipV="1">
          <a:off x="15481300" y="13273100"/>
          <a:ext cx="8382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24"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25" name="フローチャート: 判断 624"/>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79414</xdr:rowOff>
    </xdr:from>
    <xdr:to>
      <xdr:col>81</xdr:col>
      <xdr:colOff>50800</xdr:colOff>
      <xdr:row>77</xdr:row>
      <xdr:rowOff>82841</xdr:rowOff>
    </xdr:to>
    <xdr:cxnSp macro="">
      <xdr:nvCxnSpPr>
        <xdr:cNvPr id="626" name="直線コネクタ 625"/>
        <xdr:cNvCxnSpPr/>
      </xdr:nvCxnSpPr>
      <xdr:spPr>
        <a:xfrm>
          <a:off x="14592300" y="13281064"/>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27" name="フローチャート: 判断 626"/>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28" name="テキスト ボックス 627"/>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78460</xdr:rowOff>
    </xdr:from>
    <xdr:to>
      <xdr:col>76</xdr:col>
      <xdr:colOff>114300</xdr:colOff>
      <xdr:row>77</xdr:row>
      <xdr:rowOff>79414</xdr:rowOff>
    </xdr:to>
    <xdr:cxnSp macro="">
      <xdr:nvCxnSpPr>
        <xdr:cNvPr id="629" name="直線コネクタ 628"/>
        <xdr:cNvCxnSpPr/>
      </xdr:nvCxnSpPr>
      <xdr:spPr>
        <a:xfrm>
          <a:off x="13703300" y="13280110"/>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0" name="フローチャート: 判断 629"/>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1" name="テキスト ボックス 630"/>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78460</xdr:rowOff>
    </xdr:from>
    <xdr:to>
      <xdr:col>71</xdr:col>
      <xdr:colOff>177800</xdr:colOff>
      <xdr:row>77</xdr:row>
      <xdr:rowOff>95402</xdr:rowOff>
    </xdr:to>
    <xdr:cxnSp macro="">
      <xdr:nvCxnSpPr>
        <xdr:cNvPr id="632" name="直線コネクタ 631"/>
        <xdr:cNvCxnSpPr/>
      </xdr:nvCxnSpPr>
      <xdr:spPr>
        <a:xfrm flipV="1">
          <a:off x="12814300" y="13280110"/>
          <a:ext cx="8890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33" name="フローチャート: 判断 632"/>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34" name="テキスト ボックス 633"/>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35" name="フローチャート: 判断 634"/>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36" name="テキスト ボックス 635"/>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20650</xdr:rowOff>
    </xdr:from>
    <xdr:to>
      <xdr:col>85</xdr:col>
      <xdr:colOff>177800</xdr:colOff>
      <xdr:row>77</xdr:row>
      <xdr:rowOff>122250</xdr:rowOff>
    </xdr:to>
    <xdr:sp macro="" textlink="">
      <xdr:nvSpPr>
        <xdr:cNvPr id="642" name="楕円 641"/>
        <xdr:cNvSpPr/>
      </xdr:nvSpPr>
      <xdr:spPr>
        <a:xfrm>
          <a:off x="16268700" y="1322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170527</xdr:rowOff>
    </xdr:from>
    <xdr:ext cx="534377" cy="259045"/>
    <xdr:sp macro="" textlink="">
      <xdr:nvSpPr>
        <xdr:cNvPr id="643" name="公債費該当値テキスト"/>
        <xdr:cNvSpPr txBox="1"/>
      </xdr:nvSpPr>
      <xdr:spPr>
        <a:xfrm>
          <a:off x="16370300" y="1320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32041</xdr:rowOff>
    </xdr:from>
    <xdr:to>
      <xdr:col>81</xdr:col>
      <xdr:colOff>101600</xdr:colOff>
      <xdr:row>77</xdr:row>
      <xdr:rowOff>133641</xdr:rowOff>
    </xdr:to>
    <xdr:sp macro="" textlink="">
      <xdr:nvSpPr>
        <xdr:cNvPr id="644" name="楕円 643"/>
        <xdr:cNvSpPr/>
      </xdr:nvSpPr>
      <xdr:spPr>
        <a:xfrm>
          <a:off x="15430500" y="1323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124768</xdr:rowOff>
    </xdr:from>
    <xdr:ext cx="534377" cy="259045"/>
    <xdr:sp macro="" textlink="">
      <xdr:nvSpPr>
        <xdr:cNvPr id="645" name="テキスト ボックス 644"/>
        <xdr:cNvSpPr txBox="1"/>
      </xdr:nvSpPr>
      <xdr:spPr>
        <a:xfrm>
          <a:off x="15214111" y="1332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28614</xdr:rowOff>
    </xdr:from>
    <xdr:to>
      <xdr:col>76</xdr:col>
      <xdr:colOff>165100</xdr:colOff>
      <xdr:row>77</xdr:row>
      <xdr:rowOff>130214</xdr:rowOff>
    </xdr:to>
    <xdr:sp macro="" textlink="">
      <xdr:nvSpPr>
        <xdr:cNvPr id="646" name="楕円 645"/>
        <xdr:cNvSpPr/>
      </xdr:nvSpPr>
      <xdr:spPr>
        <a:xfrm>
          <a:off x="14541500" y="132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121341</xdr:rowOff>
    </xdr:from>
    <xdr:ext cx="534377" cy="259045"/>
    <xdr:sp macro="" textlink="">
      <xdr:nvSpPr>
        <xdr:cNvPr id="647" name="テキスト ボックス 646"/>
        <xdr:cNvSpPr txBox="1"/>
      </xdr:nvSpPr>
      <xdr:spPr>
        <a:xfrm>
          <a:off x="14325111" y="1332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27660</xdr:rowOff>
    </xdr:from>
    <xdr:to>
      <xdr:col>72</xdr:col>
      <xdr:colOff>38100</xdr:colOff>
      <xdr:row>77</xdr:row>
      <xdr:rowOff>129260</xdr:rowOff>
    </xdr:to>
    <xdr:sp macro="" textlink="">
      <xdr:nvSpPr>
        <xdr:cNvPr id="648" name="楕円 647"/>
        <xdr:cNvSpPr/>
      </xdr:nvSpPr>
      <xdr:spPr>
        <a:xfrm>
          <a:off x="13652500" y="13229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120387</xdr:rowOff>
    </xdr:from>
    <xdr:ext cx="534377" cy="259045"/>
    <xdr:sp macro="" textlink="">
      <xdr:nvSpPr>
        <xdr:cNvPr id="649" name="テキスト ボックス 648"/>
        <xdr:cNvSpPr txBox="1"/>
      </xdr:nvSpPr>
      <xdr:spPr>
        <a:xfrm>
          <a:off x="13436111" y="1332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44602</xdr:rowOff>
    </xdr:from>
    <xdr:to>
      <xdr:col>67</xdr:col>
      <xdr:colOff>101600</xdr:colOff>
      <xdr:row>77</xdr:row>
      <xdr:rowOff>146202</xdr:rowOff>
    </xdr:to>
    <xdr:sp macro="" textlink="">
      <xdr:nvSpPr>
        <xdr:cNvPr id="650" name="楕円 649"/>
        <xdr:cNvSpPr/>
      </xdr:nvSpPr>
      <xdr:spPr>
        <a:xfrm>
          <a:off x="12763500" y="132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137329</xdr:rowOff>
    </xdr:from>
    <xdr:ext cx="534377" cy="259045"/>
    <xdr:sp macro="" textlink="">
      <xdr:nvSpPr>
        <xdr:cNvPr id="651" name="テキスト ボックス 650"/>
        <xdr:cNvSpPr txBox="1"/>
      </xdr:nvSpPr>
      <xdr:spPr>
        <a:xfrm>
          <a:off x="12547111" y="133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73" name="直線コネクタ 672"/>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74"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75" name="直線コネクタ 674"/>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76"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77" name="直線コネクタ 676"/>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171362</xdr:rowOff>
    </xdr:from>
    <xdr:to>
      <xdr:col>85</xdr:col>
      <xdr:colOff>127000</xdr:colOff>
      <xdr:row>97</xdr:row>
      <xdr:rowOff>79738</xdr:rowOff>
    </xdr:to>
    <xdr:cxnSp macro="">
      <xdr:nvCxnSpPr>
        <xdr:cNvPr id="678" name="直線コネクタ 677"/>
        <xdr:cNvCxnSpPr/>
      </xdr:nvCxnSpPr>
      <xdr:spPr>
        <a:xfrm>
          <a:off x="15481300" y="16630562"/>
          <a:ext cx="838200" cy="7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79"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0" name="フローチャート: 判断 679"/>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171362</xdr:rowOff>
    </xdr:from>
    <xdr:to>
      <xdr:col>81</xdr:col>
      <xdr:colOff>50800</xdr:colOff>
      <xdr:row>97</xdr:row>
      <xdr:rowOff>22817</xdr:rowOff>
    </xdr:to>
    <xdr:cxnSp macro="">
      <xdr:nvCxnSpPr>
        <xdr:cNvPr id="681" name="直線コネクタ 680"/>
        <xdr:cNvCxnSpPr/>
      </xdr:nvCxnSpPr>
      <xdr:spPr>
        <a:xfrm flipV="1">
          <a:off x="14592300" y="16630562"/>
          <a:ext cx="889000" cy="2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82" name="フローチャート: 判断 681"/>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106807</xdr:rowOff>
    </xdr:from>
    <xdr:ext cx="534377" cy="259045"/>
    <xdr:sp macro="" textlink="">
      <xdr:nvSpPr>
        <xdr:cNvPr id="683" name="テキスト ボックス 682"/>
        <xdr:cNvSpPr txBox="1"/>
      </xdr:nvSpPr>
      <xdr:spPr>
        <a:xfrm>
          <a:off x="15214111" y="167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16690</xdr:rowOff>
    </xdr:from>
    <xdr:to>
      <xdr:col>76</xdr:col>
      <xdr:colOff>114300</xdr:colOff>
      <xdr:row>97</xdr:row>
      <xdr:rowOff>22817</xdr:rowOff>
    </xdr:to>
    <xdr:cxnSp macro="">
      <xdr:nvCxnSpPr>
        <xdr:cNvPr id="684" name="直線コネクタ 683"/>
        <xdr:cNvCxnSpPr/>
      </xdr:nvCxnSpPr>
      <xdr:spPr>
        <a:xfrm>
          <a:off x="13703300" y="16647340"/>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85" name="フローチャート: 判断 684"/>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125803</xdr:rowOff>
    </xdr:from>
    <xdr:ext cx="469744" cy="259045"/>
    <xdr:sp macro="" textlink="">
      <xdr:nvSpPr>
        <xdr:cNvPr id="686" name="テキスト ボックス 685"/>
        <xdr:cNvSpPr txBox="1"/>
      </xdr:nvSpPr>
      <xdr:spPr>
        <a:xfrm>
          <a:off x="14357428" y="1675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16690</xdr:rowOff>
    </xdr:from>
    <xdr:to>
      <xdr:col>71</xdr:col>
      <xdr:colOff>177800</xdr:colOff>
      <xdr:row>97</xdr:row>
      <xdr:rowOff>18907</xdr:rowOff>
    </xdr:to>
    <xdr:cxnSp macro="">
      <xdr:nvCxnSpPr>
        <xdr:cNvPr id="687" name="直線コネクタ 686"/>
        <xdr:cNvCxnSpPr/>
      </xdr:nvCxnSpPr>
      <xdr:spPr>
        <a:xfrm flipV="1">
          <a:off x="12814300" y="16647340"/>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88" name="フローチャート: 判断 687"/>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146217</xdr:rowOff>
    </xdr:from>
    <xdr:ext cx="469744" cy="259045"/>
    <xdr:sp macro="" textlink="">
      <xdr:nvSpPr>
        <xdr:cNvPr id="689" name="テキスト ボックス 688"/>
        <xdr:cNvSpPr txBox="1"/>
      </xdr:nvSpPr>
      <xdr:spPr>
        <a:xfrm>
          <a:off x="13468428" y="1677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0" name="フローチャート: 判断 689"/>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1" name="テキスト ボックス 690"/>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28938</xdr:rowOff>
    </xdr:from>
    <xdr:to>
      <xdr:col>85</xdr:col>
      <xdr:colOff>177800</xdr:colOff>
      <xdr:row>97</xdr:row>
      <xdr:rowOff>130538</xdr:rowOff>
    </xdr:to>
    <xdr:sp macro="" textlink="">
      <xdr:nvSpPr>
        <xdr:cNvPr id="697" name="楕円 696"/>
        <xdr:cNvSpPr/>
      </xdr:nvSpPr>
      <xdr:spPr>
        <a:xfrm>
          <a:off x="16268700" y="1665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7365</xdr:rowOff>
    </xdr:from>
    <xdr:ext cx="534377" cy="259045"/>
    <xdr:sp macro="" textlink="">
      <xdr:nvSpPr>
        <xdr:cNvPr id="698" name="積立金該当値テキスト"/>
        <xdr:cNvSpPr txBox="1"/>
      </xdr:nvSpPr>
      <xdr:spPr>
        <a:xfrm>
          <a:off x="16370300" y="1663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120562</xdr:rowOff>
    </xdr:from>
    <xdr:to>
      <xdr:col>81</xdr:col>
      <xdr:colOff>101600</xdr:colOff>
      <xdr:row>97</xdr:row>
      <xdr:rowOff>50712</xdr:rowOff>
    </xdr:to>
    <xdr:sp macro="" textlink="">
      <xdr:nvSpPr>
        <xdr:cNvPr id="699" name="楕円 698"/>
        <xdr:cNvSpPr/>
      </xdr:nvSpPr>
      <xdr:spPr>
        <a:xfrm>
          <a:off x="15430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67239</xdr:rowOff>
    </xdr:from>
    <xdr:ext cx="534377" cy="259045"/>
    <xdr:sp macro="" textlink="">
      <xdr:nvSpPr>
        <xdr:cNvPr id="700" name="テキスト ボックス 699"/>
        <xdr:cNvSpPr txBox="1"/>
      </xdr:nvSpPr>
      <xdr:spPr>
        <a:xfrm>
          <a:off x="15214111" y="1635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143467</xdr:rowOff>
    </xdr:from>
    <xdr:to>
      <xdr:col>76</xdr:col>
      <xdr:colOff>165100</xdr:colOff>
      <xdr:row>97</xdr:row>
      <xdr:rowOff>73617</xdr:rowOff>
    </xdr:to>
    <xdr:sp macro="" textlink="">
      <xdr:nvSpPr>
        <xdr:cNvPr id="701" name="楕円 700"/>
        <xdr:cNvSpPr/>
      </xdr:nvSpPr>
      <xdr:spPr>
        <a:xfrm>
          <a:off x="14541500" y="1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90144</xdr:rowOff>
    </xdr:from>
    <xdr:ext cx="534377" cy="259045"/>
    <xdr:sp macro="" textlink="">
      <xdr:nvSpPr>
        <xdr:cNvPr id="702" name="テキスト ボックス 701"/>
        <xdr:cNvSpPr txBox="1"/>
      </xdr:nvSpPr>
      <xdr:spPr>
        <a:xfrm>
          <a:off x="14325111" y="163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137340</xdr:rowOff>
    </xdr:from>
    <xdr:to>
      <xdr:col>72</xdr:col>
      <xdr:colOff>38100</xdr:colOff>
      <xdr:row>97</xdr:row>
      <xdr:rowOff>67490</xdr:rowOff>
    </xdr:to>
    <xdr:sp macro="" textlink="">
      <xdr:nvSpPr>
        <xdr:cNvPr id="703" name="楕円 702"/>
        <xdr:cNvSpPr/>
      </xdr:nvSpPr>
      <xdr:spPr>
        <a:xfrm>
          <a:off x="13652500" y="165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84017</xdr:rowOff>
    </xdr:from>
    <xdr:ext cx="534377" cy="259045"/>
    <xdr:sp macro="" textlink="">
      <xdr:nvSpPr>
        <xdr:cNvPr id="704" name="テキスト ボックス 703"/>
        <xdr:cNvSpPr txBox="1"/>
      </xdr:nvSpPr>
      <xdr:spPr>
        <a:xfrm>
          <a:off x="13436111" y="1637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139557</xdr:rowOff>
    </xdr:from>
    <xdr:to>
      <xdr:col>67</xdr:col>
      <xdr:colOff>101600</xdr:colOff>
      <xdr:row>97</xdr:row>
      <xdr:rowOff>69707</xdr:rowOff>
    </xdr:to>
    <xdr:sp macro="" textlink="">
      <xdr:nvSpPr>
        <xdr:cNvPr id="705" name="楕円 704"/>
        <xdr:cNvSpPr/>
      </xdr:nvSpPr>
      <xdr:spPr>
        <a:xfrm>
          <a:off x="12763500" y="165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60834</xdr:rowOff>
    </xdr:from>
    <xdr:ext cx="534377" cy="259045"/>
    <xdr:sp macro="" textlink="">
      <xdr:nvSpPr>
        <xdr:cNvPr id="706" name="テキスト ボックス 705"/>
        <xdr:cNvSpPr txBox="1"/>
      </xdr:nvSpPr>
      <xdr:spPr>
        <a:xfrm>
          <a:off x="12547111" y="16691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2" name="テキスト ボックス 72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4" name="テキスト ボックス 72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6" name="テキスト ボックス 72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0" name="直線コネクタ 729"/>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33"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34" name="直線コネクタ 733"/>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145986</xdr:rowOff>
    </xdr:from>
    <xdr:to>
      <xdr:col>116</xdr:col>
      <xdr:colOff>63500</xdr:colOff>
      <xdr:row>38</xdr:row>
      <xdr:rowOff>157607</xdr:rowOff>
    </xdr:to>
    <xdr:cxnSp macro="">
      <xdr:nvCxnSpPr>
        <xdr:cNvPr id="735" name="直線コネクタ 734"/>
        <xdr:cNvCxnSpPr/>
      </xdr:nvCxnSpPr>
      <xdr:spPr>
        <a:xfrm flipV="1">
          <a:off x="21323300" y="6661086"/>
          <a:ext cx="838200" cy="1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36"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37" name="フローチャート: 判断 736"/>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157607</xdr:rowOff>
    </xdr:from>
    <xdr:to>
      <xdr:col>111</xdr:col>
      <xdr:colOff>177800</xdr:colOff>
      <xdr:row>39</xdr:row>
      <xdr:rowOff>2159</xdr:rowOff>
    </xdr:to>
    <xdr:cxnSp macro="">
      <xdr:nvCxnSpPr>
        <xdr:cNvPr id="738" name="直線コネクタ 737"/>
        <xdr:cNvCxnSpPr/>
      </xdr:nvCxnSpPr>
      <xdr:spPr>
        <a:xfrm flipV="1">
          <a:off x="20434300" y="6672707"/>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39" name="フローチャート: 判断 738"/>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0" name="テキスト ボックス 739"/>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2159</xdr:rowOff>
    </xdr:from>
    <xdr:to>
      <xdr:col>107</xdr:col>
      <xdr:colOff>50800</xdr:colOff>
      <xdr:row>39</xdr:row>
      <xdr:rowOff>3111</xdr:rowOff>
    </xdr:to>
    <xdr:cxnSp macro="">
      <xdr:nvCxnSpPr>
        <xdr:cNvPr id="741" name="直線コネクタ 740"/>
        <xdr:cNvCxnSpPr/>
      </xdr:nvCxnSpPr>
      <xdr:spPr>
        <a:xfrm flipV="1">
          <a:off x="19545300" y="6688709"/>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42" name="フローチャート: 判断 741"/>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43" name="テキスト ボックス 742"/>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157226</xdr:rowOff>
    </xdr:from>
    <xdr:to>
      <xdr:col>102</xdr:col>
      <xdr:colOff>114300</xdr:colOff>
      <xdr:row>39</xdr:row>
      <xdr:rowOff>3111</xdr:rowOff>
    </xdr:to>
    <xdr:cxnSp macro="">
      <xdr:nvCxnSpPr>
        <xdr:cNvPr id="744" name="直線コネクタ 743"/>
        <xdr:cNvCxnSpPr/>
      </xdr:nvCxnSpPr>
      <xdr:spPr>
        <a:xfrm>
          <a:off x="18656300" y="6672326"/>
          <a:ext cx="889000" cy="17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45" name="フローチャート: 判断 744"/>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46" name="テキスト ボックス 745"/>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47" name="フローチャート: 判断 746"/>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48" name="テキスト ボックス 747"/>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95186</xdr:rowOff>
    </xdr:from>
    <xdr:to>
      <xdr:col>116</xdr:col>
      <xdr:colOff>114300</xdr:colOff>
      <xdr:row>39</xdr:row>
      <xdr:rowOff>25336</xdr:rowOff>
    </xdr:to>
    <xdr:sp macro="" textlink="">
      <xdr:nvSpPr>
        <xdr:cNvPr id="754" name="楕円 753"/>
        <xdr:cNvSpPr/>
      </xdr:nvSpPr>
      <xdr:spPr>
        <a:xfrm>
          <a:off x="22110700" y="661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10113</xdr:rowOff>
    </xdr:from>
    <xdr:ext cx="378565" cy="259045"/>
    <xdr:sp macro="" textlink="">
      <xdr:nvSpPr>
        <xdr:cNvPr id="755" name="投資及び出資金該当値テキスト"/>
        <xdr:cNvSpPr txBox="1"/>
      </xdr:nvSpPr>
      <xdr:spPr>
        <a:xfrm>
          <a:off x="22212300" y="6525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106807</xdr:rowOff>
    </xdr:from>
    <xdr:to>
      <xdr:col>112</xdr:col>
      <xdr:colOff>38100</xdr:colOff>
      <xdr:row>39</xdr:row>
      <xdr:rowOff>36957</xdr:rowOff>
    </xdr:to>
    <xdr:sp macro="" textlink="">
      <xdr:nvSpPr>
        <xdr:cNvPr id="756" name="楕円 755"/>
        <xdr:cNvSpPr/>
      </xdr:nvSpPr>
      <xdr:spPr>
        <a:xfrm>
          <a:off x="21272500" y="66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28084</xdr:rowOff>
    </xdr:from>
    <xdr:ext cx="378565" cy="259045"/>
    <xdr:sp macro="" textlink="">
      <xdr:nvSpPr>
        <xdr:cNvPr id="757" name="テキスト ボックス 756"/>
        <xdr:cNvSpPr txBox="1"/>
      </xdr:nvSpPr>
      <xdr:spPr>
        <a:xfrm>
          <a:off x="21134017" y="6714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122809</xdr:rowOff>
    </xdr:from>
    <xdr:to>
      <xdr:col>107</xdr:col>
      <xdr:colOff>101600</xdr:colOff>
      <xdr:row>39</xdr:row>
      <xdr:rowOff>52959</xdr:rowOff>
    </xdr:to>
    <xdr:sp macro="" textlink="">
      <xdr:nvSpPr>
        <xdr:cNvPr id="758" name="楕円 757"/>
        <xdr:cNvSpPr/>
      </xdr:nvSpPr>
      <xdr:spPr>
        <a:xfrm>
          <a:off x="20383500" y="6637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44086</xdr:rowOff>
    </xdr:from>
    <xdr:ext cx="378565" cy="259045"/>
    <xdr:sp macro="" textlink="">
      <xdr:nvSpPr>
        <xdr:cNvPr id="759" name="テキスト ボックス 758"/>
        <xdr:cNvSpPr txBox="1"/>
      </xdr:nvSpPr>
      <xdr:spPr>
        <a:xfrm>
          <a:off x="20245017" y="6730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123761</xdr:rowOff>
    </xdr:from>
    <xdr:to>
      <xdr:col>102</xdr:col>
      <xdr:colOff>165100</xdr:colOff>
      <xdr:row>39</xdr:row>
      <xdr:rowOff>53911</xdr:rowOff>
    </xdr:to>
    <xdr:sp macro="" textlink="">
      <xdr:nvSpPr>
        <xdr:cNvPr id="760" name="楕円 759"/>
        <xdr:cNvSpPr/>
      </xdr:nvSpPr>
      <xdr:spPr>
        <a:xfrm>
          <a:off x="19494500" y="66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45038</xdr:rowOff>
    </xdr:from>
    <xdr:ext cx="378565" cy="259045"/>
    <xdr:sp macro="" textlink="">
      <xdr:nvSpPr>
        <xdr:cNvPr id="761" name="テキスト ボックス 760"/>
        <xdr:cNvSpPr txBox="1"/>
      </xdr:nvSpPr>
      <xdr:spPr>
        <a:xfrm>
          <a:off x="19356017" y="6731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106426</xdr:rowOff>
    </xdr:from>
    <xdr:to>
      <xdr:col>98</xdr:col>
      <xdr:colOff>38100</xdr:colOff>
      <xdr:row>39</xdr:row>
      <xdr:rowOff>36576</xdr:rowOff>
    </xdr:to>
    <xdr:sp macro="" textlink="">
      <xdr:nvSpPr>
        <xdr:cNvPr id="762" name="楕円 761"/>
        <xdr:cNvSpPr/>
      </xdr:nvSpPr>
      <xdr:spPr>
        <a:xfrm>
          <a:off x="18605500" y="6621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27703</xdr:rowOff>
    </xdr:from>
    <xdr:ext cx="378565" cy="259045"/>
    <xdr:sp macro="" textlink="">
      <xdr:nvSpPr>
        <xdr:cNvPr id="763" name="テキスト ボックス 762"/>
        <xdr:cNvSpPr txBox="1"/>
      </xdr:nvSpPr>
      <xdr:spPr>
        <a:xfrm>
          <a:off x="18467017" y="6714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87" name="直線コネクタ 786"/>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0"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1" name="直線コネクタ 790"/>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149072</xdr:rowOff>
    </xdr:from>
    <xdr:to>
      <xdr:col>116</xdr:col>
      <xdr:colOff>63500</xdr:colOff>
      <xdr:row>58</xdr:row>
      <xdr:rowOff>149949</xdr:rowOff>
    </xdr:to>
    <xdr:cxnSp macro="">
      <xdr:nvCxnSpPr>
        <xdr:cNvPr id="792" name="直線コネクタ 791"/>
        <xdr:cNvCxnSpPr/>
      </xdr:nvCxnSpPr>
      <xdr:spPr>
        <a:xfrm>
          <a:off x="21323300" y="10093172"/>
          <a:ext cx="838200" cy="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793"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794" name="フローチャート: 判断 793"/>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144729</xdr:rowOff>
    </xdr:from>
    <xdr:to>
      <xdr:col>111</xdr:col>
      <xdr:colOff>177800</xdr:colOff>
      <xdr:row>58</xdr:row>
      <xdr:rowOff>149072</xdr:rowOff>
    </xdr:to>
    <xdr:cxnSp macro="">
      <xdr:nvCxnSpPr>
        <xdr:cNvPr id="795" name="直線コネクタ 794"/>
        <xdr:cNvCxnSpPr/>
      </xdr:nvCxnSpPr>
      <xdr:spPr>
        <a:xfrm>
          <a:off x="20434300" y="10088829"/>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796" name="フローチャート: 判断 795"/>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797" name="テキスト ボックス 796"/>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138671</xdr:rowOff>
    </xdr:from>
    <xdr:to>
      <xdr:col>107</xdr:col>
      <xdr:colOff>50800</xdr:colOff>
      <xdr:row>58</xdr:row>
      <xdr:rowOff>144729</xdr:rowOff>
    </xdr:to>
    <xdr:cxnSp macro="">
      <xdr:nvCxnSpPr>
        <xdr:cNvPr id="798" name="直線コネクタ 797"/>
        <xdr:cNvCxnSpPr/>
      </xdr:nvCxnSpPr>
      <xdr:spPr>
        <a:xfrm>
          <a:off x="19545300" y="10082771"/>
          <a:ext cx="889000" cy="6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799" name="フローチャート: 判断 798"/>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0" name="テキスト ボックス 799"/>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135090</xdr:rowOff>
    </xdr:from>
    <xdr:to>
      <xdr:col>102</xdr:col>
      <xdr:colOff>114300</xdr:colOff>
      <xdr:row>58</xdr:row>
      <xdr:rowOff>138671</xdr:rowOff>
    </xdr:to>
    <xdr:cxnSp macro="">
      <xdr:nvCxnSpPr>
        <xdr:cNvPr id="801" name="直線コネクタ 800"/>
        <xdr:cNvCxnSpPr/>
      </xdr:nvCxnSpPr>
      <xdr:spPr>
        <a:xfrm>
          <a:off x="18656300" y="10079190"/>
          <a:ext cx="889000" cy="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02" name="フローチャート: 判断 801"/>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03" name="テキスト ボックス 802"/>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04" name="フローチャート: 判断 803"/>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05" name="テキスト ボックス 804"/>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99149</xdr:rowOff>
    </xdr:from>
    <xdr:to>
      <xdr:col>116</xdr:col>
      <xdr:colOff>114300</xdr:colOff>
      <xdr:row>59</xdr:row>
      <xdr:rowOff>29299</xdr:rowOff>
    </xdr:to>
    <xdr:sp macro="" textlink="">
      <xdr:nvSpPr>
        <xdr:cNvPr id="811" name="楕円 810"/>
        <xdr:cNvSpPr/>
      </xdr:nvSpPr>
      <xdr:spPr>
        <a:xfrm>
          <a:off x="22110700" y="1004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469744" cy="259045"/>
    <xdr:sp macro="" textlink="">
      <xdr:nvSpPr>
        <xdr:cNvPr id="812" name="貸付金該当値テキスト"/>
        <xdr:cNvSpPr txBox="1"/>
      </xdr:nvSpPr>
      <xdr:spPr>
        <a:xfrm>
          <a:off x="22212300" y="9994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98272</xdr:rowOff>
    </xdr:from>
    <xdr:to>
      <xdr:col>112</xdr:col>
      <xdr:colOff>38100</xdr:colOff>
      <xdr:row>59</xdr:row>
      <xdr:rowOff>28422</xdr:rowOff>
    </xdr:to>
    <xdr:sp macro="" textlink="">
      <xdr:nvSpPr>
        <xdr:cNvPr id="813" name="楕円 812"/>
        <xdr:cNvSpPr/>
      </xdr:nvSpPr>
      <xdr:spPr>
        <a:xfrm>
          <a:off x="21272500" y="1004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19549</xdr:rowOff>
    </xdr:from>
    <xdr:ext cx="469744" cy="259045"/>
    <xdr:sp macro="" textlink="">
      <xdr:nvSpPr>
        <xdr:cNvPr id="814" name="テキスト ボックス 813"/>
        <xdr:cNvSpPr txBox="1"/>
      </xdr:nvSpPr>
      <xdr:spPr>
        <a:xfrm>
          <a:off x="21088428" y="1013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93929</xdr:rowOff>
    </xdr:from>
    <xdr:to>
      <xdr:col>107</xdr:col>
      <xdr:colOff>101600</xdr:colOff>
      <xdr:row>59</xdr:row>
      <xdr:rowOff>24079</xdr:rowOff>
    </xdr:to>
    <xdr:sp macro="" textlink="">
      <xdr:nvSpPr>
        <xdr:cNvPr id="815" name="楕円 814"/>
        <xdr:cNvSpPr/>
      </xdr:nvSpPr>
      <xdr:spPr>
        <a:xfrm>
          <a:off x="20383500" y="1003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15206</xdr:rowOff>
    </xdr:from>
    <xdr:ext cx="469744" cy="259045"/>
    <xdr:sp macro="" textlink="">
      <xdr:nvSpPr>
        <xdr:cNvPr id="816" name="テキスト ボックス 815"/>
        <xdr:cNvSpPr txBox="1"/>
      </xdr:nvSpPr>
      <xdr:spPr>
        <a:xfrm>
          <a:off x="20199428" y="10130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87871</xdr:rowOff>
    </xdr:from>
    <xdr:to>
      <xdr:col>102</xdr:col>
      <xdr:colOff>165100</xdr:colOff>
      <xdr:row>59</xdr:row>
      <xdr:rowOff>18021</xdr:rowOff>
    </xdr:to>
    <xdr:sp macro="" textlink="">
      <xdr:nvSpPr>
        <xdr:cNvPr id="817" name="楕円 816"/>
        <xdr:cNvSpPr/>
      </xdr:nvSpPr>
      <xdr:spPr>
        <a:xfrm>
          <a:off x="19494500" y="1003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9148</xdr:rowOff>
    </xdr:from>
    <xdr:ext cx="469744" cy="259045"/>
    <xdr:sp macro="" textlink="">
      <xdr:nvSpPr>
        <xdr:cNvPr id="818" name="テキスト ボックス 817"/>
        <xdr:cNvSpPr txBox="1"/>
      </xdr:nvSpPr>
      <xdr:spPr>
        <a:xfrm>
          <a:off x="19310428" y="1012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84290</xdr:rowOff>
    </xdr:from>
    <xdr:to>
      <xdr:col>98</xdr:col>
      <xdr:colOff>38100</xdr:colOff>
      <xdr:row>59</xdr:row>
      <xdr:rowOff>14440</xdr:rowOff>
    </xdr:to>
    <xdr:sp macro="" textlink="">
      <xdr:nvSpPr>
        <xdr:cNvPr id="819" name="楕円 818"/>
        <xdr:cNvSpPr/>
      </xdr:nvSpPr>
      <xdr:spPr>
        <a:xfrm>
          <a:off x="18605500" y="10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5567</xdr:rowOff>
    </xdr:from>
    <xdr:ext cx="469744" cy="259045"/>
    <xdr:sp macro="" textlink="">
      <xdr:nvSpPr>
        <xdr:cNvPr id="820" name="テキスト ボックス 819"/>
        <xdr:cNvSpPr txBox="1"/>
      </xdr:nvSpPr>
      <xdr:spPr>
        <a:xfrm>
          <a:off x="18421428" y="1012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43" name="直線コネクタ 842"/>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44"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45" name="直線コネクタ 844"/>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46"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47" name="直線コネクタ 846"/>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168549</xdr:rowOff>
    </xdr:from>
    <xdr:to>
      <xdr:col>116</xdr:col>
      <xdr:colOff>63500</xdr:colOff>
      <xdr:row>78</xdr:row>
      <xdr:rowOff>26064</xdr:rowOff>
    </xdr:to>
    <xdr:cxnSp macro="">
      <xdr:nvCxnSpPr>
        <xdr:cNvPr id="848" name="直線コネクタ 847"/>
        <xdr:cNvCxnSpPr/>
      </xdr:nvCxnSpPr>
      <xdr:spPr>
        <a:xfrm flipV="1">
          <a:off x="21323300" y="13370199"/>
          <a:ext cx="838200" cy="2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49"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0" name="フローチャート: 判断 849"/>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25285</xdr:rowOff>
    </xdr:from>
    <xdr:to>
      <xdr:col>111</xdr:col>
      <xdr:colOff>177800</xdr:colOff>
      <xdr:row>78</xdr:row>
      <xdr:rowOff>26064</xdr:rowOff>
    </xdr:to>
    <xdr:cxnSp macro="">
      <xdr:nvCxnSpPr>
        <xdr:cNvPr id="851" name="直線コネクタ 850"/>
        <xdr:cNvCxnSpPr/>
      </xdr:nvCxnSpPr>
      <xdr:spPr>
        <a:xfrm>
          <a:off x="20434300" y="13398385"/>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52" name="フローチャート: 判断 851"/>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53" name="テキスト ボックス 852"/>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25285</xdr:rowOff>
    </xdr:from>
    <xdr:to>
      <xdr:col>107</xdr:col>
      <xdr:colOff>50800</xdr:colOff>
      <xdr:row>78</xdr:row>
      <xdr:rowOff>30589</xdr:rowOff>
    </xdr:to>
    <xdr:cxnSp macro="">
      <xdr:nvCxnSpPr>
        <xdr:cNvPr id="854" name="直線コネクタ 853"/>
        <xdr:cNvCxnSpPr/>
      </xdr:nvCxnSpPr>
      <xdr:spPr>
        <a:xfrm flipV="1">
          <a:off x="19545300" y="13398385"/>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55" name="フローチャート: 判断 854"/>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56" name="テキスト ボックス 855"/>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21286</xdr:rowOff>
    </xdr:from>
    <xdr:to>
      <xdr:col>102</xdr:col>
      <xdr:colOff>114300</xdr:colOff>
      <xdr:row>78</xdr:row>
      <xdr:rowOff>30589</xdr:rowOff>
    </xdr:to>
    <xdr:cxnSp macro="">
      <xdr:nvCxnSpPr>
        <xdr:cNvPr id="857" name="直線コネクタ 856"/>
        <xdr:cNvCxnSpPr/>
      </xdr:nvCxnSpPr>
      <xdr:spPr>
        <a:xfrm>
          <a:off x="18656300" y="13394386"/>
          <a:ext cx="889000" cy="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58" name="フローチャート: 判断 857"/>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59" name="テキスト ボックス 858"/>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0" name="フローチャート: 判断 859"/>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1" name="テキスト ボックス 860"/>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117749</xdr:rowOff>
    </xdr:from>
    <xdr:to>
      <xdr:col>116</xdr:col>
      <xdr:colOff>114300</xdr:colOff>
      <xdr:row>78</xdr:row>
      <xdr:rowOff>47899</xdr:rowOff>
    </xdr:to>
    <xdr:sp macro="" textlink="">
      <xdr:nvSpPr>
        <xdr:cNvPr id="867" name="楕円 866"/>
        <xdr:cNvSpPr/>
      </xdr:nvSpPr>
      <xdr:spPr>
        <a:xfrm>
          <a:off x="22110700" y="13319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96176</xdr:rowOff>
    </xdr:from>
    <xdr:ext cx="534377" cy="259045"/>
    <xdr:sp macro="" textlink="">
      <xdr:nvSpPr>
        <xdr:cNvPr id="868" name="繰出金該当値テキスト"/>
        <xdr:cNvSpPr txBox="1"/>
      </xdr:nvSpPr>
      <xdr:spPr>
        <a:xfrm>
          <a:off x="22212300" y="132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146714</xdr:rowOff>
    </xdr:from>
    <xdr:to>
      <xdr:col>112</xdr:col>
      <xdr:colOff>38100</xdr:colOff>
      <xdr:row>78</xdr:row>
      <xdr:rowOff>76864</xdr:rowOff>
    </xdr:to>
    <xdr:sp macro="" textlink="">
      <xdr:nvSpPr>
        <xdr:cNvPr id="869" name="楕円 868"/>
        <xdr:cNvSpPr/>
      </xdr:nvSpPr>
      <xdr:spPr>
        <a:xfrm>
          <a:off x="21272500" y="1334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67991</xdr:rowOff>
    </xdr:from>
    <xdr:ext cx="534377" cy="259045"/>
    <xdr:sp macro="" textlink="">
      <xdr:nvSpPr>
        <xdr:cNvPr id="870" name="テキスト ボックス 869"/>
        <xdr:cNvSpPr txBox="1"/>
      </xdr:nvSpPr>
      <xdr:spPr>
        <a:xfrm>
          <a:off x="21056111" y="1344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145935</xdr:rowOff>
    </xdr:from>
    <xdr:to>
      <xdr:col>107</xdr:col>
      <xdr:colOff>101600</xdr:colOff>
      <xdr:row>78</xdr:row>
      <xdr:rowOff>76085</xdr:rowOff>
    </xdr:to>
    <xdr:sp macro="" textlink="">
      <xdr:nvSpPr>
        <xdr:cNvPr id="871" name="楕円 870"/>
        <xdr:cNvSpPr/>
      </xdr:nvSpPr>
      <xdr:spPr>
        <a:xfrm>
          <a:off x="20383500" y="13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67212</xdr:rowOff>
    </xdr:from>
    <xdr:ext cx="534377" cy="259045"/>
    <xdr:sp macro="" textlink="">
      <xdr:nvSpPr>
        <xdr:cNvPr id="872" name="テキスト ボックス 871"/>
        <xdr:cNvSpPr txBox="1"/>
      </xdr:nvSpPr>
      <xdr:spPr>
        <a:xfrm>
          <a:off x="20167111" y="1344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151239</xdr:rowOff>
    </xdr:from>
    <xdr:to>
      <xdr:col>102</xdr:col>
      <xdr:colOff>165100</xdr:colOff>
      <xdr:row>78</xdr:row>
      <xdr:rowOff>81389</xdr:rowOff>
    </xdr:to>
    <xdr:sp macro="" textlink="">
      <xdr:nvSpPr>
        <xdr:cNvPr id="873" name="楕円 872"/>
        <xdr:cNvSpPr/>
      </xdr:nvSpPr>
      <xdr:spPr>
        <a:xfrm>
          <a:off x="19494500" y="1335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72516</xdr:rowOff>
    </xdr:from>
    <xdr:ext cx="534377" cy="259045"/>
    <xdr:sp macro="" textlink="">
      <xdr:nvSpPr>
        <xdr:cNvPr id="874" name="テキスト ボックス 873"/>
        <xdr:cNvSpPr txBox="1"/>
      </xdr:nvSpPr>
      <xdr:spPr>
        <a:xfrm>
          <a:off x="19278111" y="1344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141936</xdr:rowOff>
    </xdr:from>
    <xdr:to>
      <xdr:col>98</xdr:col>
      <xdr:colOff>38100</xdr:colOff>
      <xdr:row>78</xdr:row>
      <xdr:rowOff>72086</xdr:rowOff>
    </xdr:to>
    <xdr:sp macro="" textlink="">
      <xdr:nvSpPr>
        <xdr:cNvPr id="875" name="楕円 874"/>
        <xdr:cNvSpPr/>
      </xdr:nvSpPr>
      <xdr:spPr>
        <a:xfrm>
          <a:off x="18605500" y="1334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63213</xdr:rowOff>
    </xdr:from>
    <xdr:ext cx="534377" cy="259045"/>
    <xdr:sp macro="" textlink="">
      <xdr:nvSpPr>
        <xdr:cNvPr id="876" name="テキスト ボックス 875"/>
        <xdr:cNvSpPr txBox="1"/>
      </xdr:nvSpPr>
      <xdr:spPr>
        <a:xfrm>
          <a:off x="18389111" y="1343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baseline="0">
              <a:solidFill>
                <a:schemeClr val="dk1"/>
              </a:solidFill>
              <a:effectLst/>
              <a:latin typeface="+mn-lt"/>
              <a:ea typeface="+mn-ea"/>
              <a:cs typeface="+mn-cs"/>
            </a:rPr>
            <a:t>人件費は、類似団体を大きく下回っているが、これは病院事業等を持たないこと、対住民当たりの職員数が少ないことが大きな要因であるが、今後の定員管理計画に則り採用等を行うことにより人件費の抑制に繋げていく。</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物件費は、ふるさと納税一括業務代行委託料や賦課徴収管理システム構築委託料の増等により増加となったことにより、対前年度比較で増となった。また、類似団体と比較し、賃金割合が非常に少ない状況にある。</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扶助費は、類似団体の平均とほぼ同額、増加の傾向も同様であるが、当市の性質別項目で一番大きいものとなっている。介護給付費・訓練等給付費や児童福祉法給付事業等が増となっており、今後も扶助費のさらなる増加が予見されるため、財政構造改革を推進し、適切な事業実務に努める必要がある。また、関連制度等の動向を注視したい。</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補助費等は、類似団体の平均を上回っており、対前年度比較は増額となっている。これは学童保育クラブ委託料等の増額が大きかったことによる。</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普通建設事業費は、新規整備は平成</a:t>
          </a:r>
          <a:r>
            <a:rPr kumimoji="1" lang="en-US" altLang="ja-JP" sz="900" baseline="0">
              <a:solidFill>
                <a:schemeClr val="dk1"/>
              </a:solidFill>
              <a:effectLst/>
              <a:latin typeface="+mn-lt"/>
              <a:ea typeface="+mn-ea"/>
              <a:cs typeface="+mn-cs"/>
            </a:rPr>
            <a:t>30</a:t>
          </a:r>
          <a:r>
            <a:rPr kumimoji="1" lang="ja-JP" altLang="en-US" sz="900" baseline="0">
              <a:solidFill>
                <a:schemeClr val="dk1"/>
              </a:solidFill>
              <a:effectLst/>
              <a:latin typeface="+mn-lt"/>
              <a:ea typeface="+mn-ea"/>
              <a:cs typeface="+mn-cs"/>
            </a:rPr>
            <a:t>年度に新設校整備事業が完了したことが主な減の原因となっており、更新整備は防災行政無線施設更新事業や中学校空調整備事業等により増となっている。また、毎年度変動が大きい傾向にある。</a:t>
          </a:r>
          <a:endParaRPr kumimoji="1" lang="en-US" altLang="ja-JP" sz="900" baseline="0">
            <a:solidFill>
              <a:schemeClr val="dk1"/>
            </a:solidFill>
            <a:effectLst/>
            <a:latin typeface="+mn-lt"/>
            <a:ea typeface="+mn-ea"/>
            <a:cs typeface="+mn-cs"/>
          </a:endParaRPr>
        </a:p>
        <a:p>
          <a:r>
            <a:rPr kumimoji="1" lang="ja-JP" altLang="en-US" sz="900" baseline="0">
              <a:solidFill>
                <a:schemeClr val="dk1"/>
              </a:solidFill>
              <a:effectLst/>
              <a:latin typeface="+mn-lt"/>
              <a:ea typeface="+mn-ea"/>
              <a:cs typeface="+mn-cs"/>
            </a:rPr>
            <a:t>公債費は、類似団体の平均を下回っているが、今年度は地方債利子が減になったものの地方債元金償還が増となり、また今後、新設校整備事業等の大型建設事業に伴う公債費の上昇が見込まれることから、引き続き公債費の推移を注視し、健全な財政運営に努める必要がある。</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岩手県滝沢市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55,448
55,187
182.46
19,514,168
19,051,221
431,846
10,670,369
18,859,482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92608</xdr:rowOff>
    </xdr:from>
    <xdr:to>
      <xdr:col>24</xdr:col>
      <xdr:colOff>63500</xdr:colOff>
      <xdr:row>36</xdr:row>
      <xdr:rowOff>120040</xdr:rowOff>
    </xdr:to>
    <xdr:cxnSp macro="">
      <xdr:nvCxnSpPr>
        <xdr:cNvPr id="59" name="直線コネクタ 58"/>
        <xdr:cNvCxnSpPr/>
      </xdr:nvCxnSpPr>
      <xdr:spPr>
        <a:xfrm flipV="1">
          <a:off x="3797300" y="626480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120040</xdr:rowOff>
    </xdr:from>
    <xdr:to>
      <xdr:col>19</xdr:col>
      <xdr:colOff>177800</xdr:colOff>
      <xdr:row>37</xdr:row>
      <xdr:rowOff>23571</xdr:rowOff>
    </xdr:to>
    <xdr:cxnSp macro="">
      <xdr:nvCxnSpPr>
        <xdr:cNvPr id="62" name="直線コネクタ 61"/>
        <xdr:cNvCxnSpPr/>
      </xdr:nvCxnSpPr>
      <xdr:spPr>
        <a:xfrm flipV="1">
          <a:off x="2908300" y="6292240"/>
          <a:ext cx="889000" cy="7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23571</xdr:rowOff>
    </xdr:from>
    <xdr:to>
      <xdr:col>15</xdr:col>
      <xdr:colOff>50800</xdr:colOff>
      <xdr:row>37</xdr:row>
      <xdr:rowOff>82093</xdr:rowOff>
    </xdr:to>
    <xdr:cxnSp macro="">
      <xdr:nvCxnSpPr>
        <xdr:cNvPr id="65" name="直線コネクタ 64"/>
        <xdr:cNvCxnSpPr/>
      </xdr:nvCxnSpPr>
      <xdr:spPr>
        <a:xfrm flipV="1">
          <a:off x="2019300" y="6367221"/>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74320</xdr:rowOff>
    </xdr:from>
    <xdr:to>
      <xdr:col>10</xdr:col>
      <xdr:colOff>114300</xdr:colOff>
      <xdr:row>37</xdr:row>
      <xdr:rowOff>82093</xdr:rowOff>
    </xdr:to>
    <xdr:cxnSp macro="">
      <xdr:nvCxnSpPr>
        <xdr:cNvPr id="68" name="直線コネクタ 67"/>
        <xdr:cNvCxnSpPr/>
      </xdr:nvCxnSpPr>
      <xdr:spPr>
        <a:xfrm>
          <a:off x="1130300" y="6417970"/>
          <a:ext cx="8890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41808</xdr:rowOff>
    </xdr:from>
    <xdr:to>
      <xdr:col>24</xdr:col>
      <xdr:colOff>114300</xdr:colOff>
      <xdr:row>36</xdr:row>
      <xdr:rowOff>143408</xdr:rowOff>
    </xdr:to>
    <xdr:sp macro="" textlink="">
      <xdr:nvSpPr>
        <xdr:cNvPr id="78" name="楕円 77"/>
        <xdr:cNvSpPr/>
      </xdr:nvSpPr>
      <xdr:spPr>
        <a:xfrm>
          <a:off x="4584700" y="621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20235</xdr:rowOff>
    </xdr:from>
    <xdr:ext cx="469744" cy="259045"/>
    <xdr:sp macro="" textlink="">
      <xdr:nvSpPr>
        <xdr:cNvPr id="79" name="議会費該当値テキスト"/>
        <xdr:cNvSpPr txBox="1"/>
      </xdr:nvSpPr>
      <xdr:spPr>
        <a:xfrm>
          <a:off x="4686300" y="6192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69240</xdr:rowOff>
    </xdr:from>
    <xdr:to>
      <xdr:col>20</xdr:col>
      <xdr:colOff>38100</xdr:colOff>
      <xdr:row>36</xdr:row>
      <xdr:rowOff>170840</xdr:rowOff>
    </xdr:to>
    <xdr:sp macro="" textlink="">
      <xdr:nvSpPr>
        <xdr:cNvPr id="80" name="楕円 79"/>
        <xdr:cNvSpPr/>
      </xdr:nvSpPr>
      <xdr:spPr>
        <a:xfrm>
          <a:off x="3746500" y="62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161967</xdr:rowOff>
    </xdr:from>
    <xdr:ext cx="469744" cy="259045"/>
    <xdr:sp macro="" textlink="">
      <xdr:nvSpPr>
        <xdr:cNvPr id="81" name="テキスト ボックス 80"/>
        <xdr:cNvSpPr txBox="1"/>
      </xdr:nvSpPr>
      <xdr:spPr>
        <a:xfrm>
          <a:off x="3562428" y="633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144221</xdr:rowOff>
    </xdr:from>
    <xdr:to>
      <xdr:col>15</xdr:col>
      <xdr:colOff>101600</xdr:colOff>
      <xdr:row>37</xdr:row>
      <xdr:rowOff>74371</xdr:rowOff>
    </xdr:to>
    <xdr:sp macro="" textlink="">
      <xdr:nvSpPr>
        <xdr:cNvPr id="82" name="楕円 81"/>
        <xdr:cNvSpPr/>
      </xdr:nvSpPr>
      <xdr:spPr>
        <a:xfrm>
          <a:off x="2857500" y="631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65498</xdr:rowOff>
    </xdr:from>
    <xdr:ext cx="469744" cy="259045"/>
    <xdr:sp macro="" textlink="">
      <xdr:nvSpPr>
        <xdr:cNvPr id="83" name="テキスト ボックス 82"/>
        <xdr:cNvSpPr txBox="1"/>
      </xdr:nvSpPr>
      <xdr:spPr>
        <a:xfrm>
          <a:off x="2673428" y="640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31293</xdr:rowOff>
    </xdr:from>
    <xdr:to>
      <xdr:col>10</xdr:col>
      <xdr:colOff>165100</xdr:colOff>
      <xdr:row>37</xdr:row>
      <xdr:rowOff>132893</xdr:rowOff>
    </xdr:to>
    <xdr:sp macro="" textlink="">
      <xdr:nvSpPr>
        <xdr:cNvPr id="84" name="楕円 83"/>
        <xdr:cNvSpPr/>
      </xdr:nvSpPr>
      <xdr:spPr>
        <a:xfrm>
          <a:off x="1968500" y="63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124020</xdr:rowOff>
    </xdr:from>
    <xdr:ext cx="469744" cy="259045"/>
    <xdr:sp macro="" textlink="">
      <xdr:nvSpPr>
        <xdr:cNvPr id="85" name="テキスト ボックス 84"/>
        <xdr:cNvSpPr txBox="1"/>
      </xdr:nvSpPr>
      <xdr:spPr>
        <a:xfrm>
          <a:off x="1784428" y="64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23520</xdr:rowOff>
    </xdr:from>
    <xdr:to>
      <xdr:col>6</xdr:col>
      <xdr:colOff>38100</xdr:colOff>
      <xdr:row>37</xdr:row>
      <xdr:rowOff>125120</xdr:rowOff>
    </xdr:to>
    <xdr:sp macro="" textlink="">
      <xdr:nvSpPr>
        <xdr:cNvPr id="86" name="楕円 85"/>
        <xdr:cNvSpPr/>
      </xdr:nvSpPr>
      <xdr:spPr>
        <a:xfrm>
          <a:off x="1079500" y="63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116247</xdr:rowOff>
    </xdr:from>
    <xdr:ext cx="469744" cy="259045"/>
    <xdr:sp macro="" textlink="">
      <xdr:nvSpPr>
        <xdr:cNvPr id="87" name="テキスト ボックス 86"/>
        <xdr:cNvSpPr txBox="1"/>
      </xdr:nvSpPr>
      <xdr:spPr>
        <a:xfrm>
          <a:off x="895428" y="64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53499</xdr:rowOff>
    </xdr:from>
    <xdr:to>
      <xdr:col>24</xdr:col>
      <xdr:colOff>63500</xdr:colOff>
      <xdr:row>56</xdr:row>
      <xdr:rowOff>90284</xdr:rowOff>
    </xdr:to>
    <xdr:cxnSp macro="">
      <xdr:nvCxnSpPr>
        <xdr:cNvPr id="117" name="直線コネクタ 116"/>
        <xdr:cNvCxnSpPr/>
      </xdr:nvCxnSpPr>
      <xdr:spPr>
        <a:xfrm>
          <a:off x="3797300" y="9654699"/>
          <a:ext cx="838200" cy="36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53499</xdr:rowOff>
    </xdr:from>
    <xdr:to>
      <xdr:col>19</xdr:col>
      <xdr:colOff>177800</xdr:colOff>
      <xdr:row>56</xdr:row>
      <xdr:rowOff>109163</xdr:rowOff>
    </xdr:to>
    <xdr:cxnSp macro="">
      <xdr:nvCxnSpPr>
        <xdr:cNvPr id="120" name="直線コネクタ 119"/>
        <xdr:cNvCxnSpPr/>
      </xdr:nvCxnSpPr>
      <xdr:spPr>
        <a:xfrm flipV="1">
          <a:off x="2908300" y="9654699"/>
          <a:ext cx="889000" cy="55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146386</xdr:rowOff>
    </xdr:from>
    <xdr:to>
      <xdr:col>15</xdr:col>
      <xdr:colOff>50800</xdr:colOff>
      <xdr:row>56</xdr:row>
      <xdr:rowOff>109163</xdr:rowOff>
    </xdr:to>
    <xdr:cxnSp macro="">
      <xdr:nvCxnSpPr>
        <xdr:cNvPr id="123" name="直線コネクタ 122"/>
        <xdr:cNvCxnSpPr/>
      </xdr:nvCxnSpPr>
      <xdr:spPr>
        <a:xfrm>
          <a:off x="2019300" y="8718886"/>
          <a:ext cx="889000" cy="99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79906</xdr:rowOff>
    </xdr:from>
    <xdr:ext cx="534377" cy="259045"/>
    <xdr:sp macro="" textlink="">
      <xdr:nvSpPr>
        <xdr:cNvPr id="125" name="テキスト ボックス 124"/>
        <xdr:cNvSpPr txBox="1"/>
      </xdr:nvSpPr>
      <xdr:spPr>
        <a:xfrm>
          <a:off x="2641111" y="933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146386</xdr:rowOff>
    </xdr:from>
    <xdr:to>
      <xdr:col>10</xdr:col>
      <xdr:colOff>114300</xdr:colOff>
      <xdr:row>53</xdr:row>
      <xdr:rowOff>82969</xdr:rowOff>
    </xdr:to>
    <xdr:cxnSp macro="">
      <xdr:nvCxnSpPr>
        <xdr:cNvPr id="126" name="直線コネクタ 125"/>
        <xdr:cNvCxnSpPr/>
      </xdr:nvCxnSpPr>
      <xdr:spPr>
        <a:xfrm flipV="1">
          <a:off x="1130300" y="8718886"/>
          <a:ext cx="889000" cy="450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73937</xdr:rowOff>
    </xdr:from>
    <xdr:ext cx="534377" cy="259045"/>
    <xdr:sp macro="" textlink="">
      <xdr:nvSpPr>
        <xdr:cNvPr id="128" name="テキスト ボックス 127"/>
        <xdr:cNvSpPr txBox="1"/>
      </xdr:nvSpPr>
      <xdr:spPr>
        <a:xfrm>
          <a:off x="1752111" y="967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150861</xdr:rowOff>
    </xdr:from>
    <xdr:ext cx="534377" cy="259045"/>
    <xdr:sp macro="" textlink="">
      <xdr:nvSpPr>
        <xdr:cNvPr id="130" name="テキスト ボックス 129"/>
        <xdr:cNvSpPr txBox="1"/>
      </xdr:nvSpPr>
      <xdr:spPr>
        <a:xfrm>
          <a:off x="863111" y="958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39484</xdr:rowOff>
    </xdr:from>
    <xdr:to>
      <xdr:col>24</xdr:col>
      <xdr:colOff>114300</xdr:colOff>
      <xdr:row>56</xdr:row>
      <xdr:rowOff>141084</xdr:rowOff>
    </xdr:to>
    <xdr:sp macro="" textlink="">
      <xdr:nvSpPr>
        <xdr:cNvPr id="136" name="楕円 135"/>
        <xdr:cNvSpPr/>
      </xdr:nvSpPr>
      <xdr:spPr>
        <a:xfrm>
          <a:off x="4584700" y="964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17911</xdr:rowOff>
    </xdr:from>
    <xdr:ext cx="534377" cy="259045"/>
    <xdr:sp macro="" textlink="">
      <xdr:nvSpPr>
        <xdr:cNvPr id="137" name="総務費該当値テキスト"/>
        <xdr:cNvSpPr txBox="1"/>
      </xdr:nvSpPr>
      <xdr:spPr>
        <a:xfrm>
          <a:off x="4686300" y="961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2699</xdr:rowOff>
    </xdr:from>
    <xdr:to>
      <xdr:col>20</xdr:col>
      <xdr:colOff>38100</xdr:colOff>
      <xdr:row>56</xdr:row>
      <xdr:rowOff>104299</xdr:rowOff>
    </xdr:to>
    <xdr:sp macro="" textlink="">
      <xdr:nvSpPr>
        <xdr:cNvPr id="138" name="楕円 137"/>
        <xdr:cNvSpPr/>
      </xdr:nvSpPr>
      <xdr:spPr>
        <a:xfrm>
          <a:off x="3746500" y="96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95426</xdr:rowOff>
    </xdr:from>
    <xdr:ext cx="534377" cy="259045"/>
    <xdr:sp macro="" textlink="">
      <xdr:nvSpPr>
        <xdr:cNvPr id="139" name="テキスト ボックス 138"/>
        <xdr:cNvSpPr txBox="1"/>
      </xdr:nvSpPr>
      <xdr:spPr>
        <a:xfrm>
          <a:off x="3530111" y="96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58363</xdr:rowOff>
    </xdr:from>
    <xdr:to>
      <xdr:col>15</xdr:col>
      <xdr:colOff>101600</xdr:colOff>
      <xdr:row>56</xdr:row>
      <xdr:rowOff>159963</xdr:rowOff>
    </xdr:to>
    <xdr:sp macro="" textlink="">
      <xdr:nvSpPr>
        <xdr:cNvPr id="140" name="楕円 139"/>
        <xdr:cNvSpPr/>
      </xdr:nvSpPr>
      <xdr:spPr>
        <a:xfrm>
          <a:off x="2857500" y="96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151090</xdr:rowOff>
    </xdr:from>
    <xdr:ext cx="534377" cy="259045"/>
    <xdr:sp macro="" textlink="">
      <xdr:nvSpPr>
        <xdr:cNvPr id="141" name="テキスト ボックス 140"/>
        <xdr:cNvSpPr txBox="1"/>
      </xdr:nvSpPr>
      <xdr:spPr>
        <a:xfrm>
          <a:off x="2641111" y="975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95586</xdr:rowOff>
    </xdr:from>
    <xdr:to>
      <xdr:col>10</xdr:col>
      <xdr:colOff>165100</xdr:colOff>
      <xdr:row>51</xdr:row>
      <xdr:rowOff>25736</xdr:rowOff>
    </xdr:to>
    <xdr:sp macro="" textlink="">
      <xdr:nvSpPr>
        <xdr:cNvPr id="142" name="楕円 141"/>
        <xdr:cNvSpPr/>
      </xdr:nvSpPr>
      <xdr:spPr>
        <a:xfrm>
          <a:off x="1968500" y="866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42263</xdr:rowOff>
    </xdr:from>
    <xdr:ext cx="534377" cy="259045"/>
    <xdr:sp macro="" textlink="">
      <xdr:nvSpPr>
        <xdr:cNvPr id="143" name="テキスト ボックス 142"/>
        <xdr:cNvSpPr txBox="1"/>
      </xdr:nvSpPr>
      <xdr:spPr>
        <a:xfrm>
          <a:off x="1752111" y="8443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32169</xdr:rowOff>
    </xdr:from>
    <xdr:to>
      <xdr:col>6</xdr:col>
      <xdr:colOff>38100</xdr:colOff>
      <xdr:row>53</xdr:row>
      <xdr:rowOff>133769</xdr:rowOff>
    </xdr:to>
    <xdr:sp macro="" textlink="">
      <xdr:nvSpPr>
        <xdr:cNvPr id="144" name="楕円 143"/>
        <xdr:cNvSpPr/>
      </xdr:nvSpPr>
      <xdr:spPr>
        <a:xfrm>
          <a:off x="1079500" y="911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150296</xdr:rowOff>
    </xdr:from>
    <xdr:ext cx="534377" cy="259045"/>
    <xdr:sp macro="" textlink="">
      <xdr:nvSpPr>
        <xdr:cNvPr id="145" name="テキスト ボックス 144"/>
        <xdr:cNvSpPr txBox="1"/>
      </xdr:nvSpPr>
      <xdr:spPr>
        <a:xfrm>
          <a:off x="863111" y="889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67952</xdr:rowOff>
    </xdr:from>
    <xdr:to>
      <xdr:col>24</xdr:col>
      <xdr:colOff>63500</xdr:colOff>
      <xdr:row>76</xdr:row>
      <xdr:rowOff>154232</xdr:rowOff>
    </xdr:to>
    <xdr:cxnSp macro="">
      <xdr:nvCxnSpPr>
        <xdr:cNvPr id="177" name="直線コネクタ 176"/>
        <xdr:cNvCxnSpPr/>
      </xdr:nvCxnSpPr>
      <xdr:spPr>
        <a:xfrm flipV="1">
          <a:off x="3797300" y="13098152"/>
          <a:ext cx="838200" cy="8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95667</xdr:rowOff>
    </xdr:from>
    <xdr:to>
      <xdr:col>19</xdr:col>
      <xdr:colOff>177800</xdr:colOff>
      <xdr:row>76</xdr:row>
      <xdr:rowOff>154232</xdr:rowOff>
    </xdr:to>
    <xdr:cxnSp macro="">
      <xdr:nvCxnSpPr>
        <xdr:cNvPr id="180" name="直線コネクタ 179"/>
        <xdr:cNvCxnSpPr/>
      </xdr:nvCxnSpPr>
      <xdr:spPr>
        <a:xfrm>
          <a:off x="2908300" y="13125867"/>
          <a:ext cx="889000" cy="5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95667</xdr:rowOff>
    </xdr:from>
    <xdr:to>
      <xdr:col>15</xdr:col>
      <xdr:colOff>50800</xdr:colOff>
      <xdr:row>77</xdr:row>
      <xdr:rowOff>18955</xdr:rowOff>
    </xdr:to>
    <xdr:cxnSp macro="">
      <xdr:nvCxnSpPr>
        <xdr:cNvPr id="183" name="直線コネクタ 182"/>
        <xdr:cNvCxnSpPr/>
      </xdr:nvCxnSpPr>
      <xdr:spPr>
        <a:xfrm flipV="1">
          <a:off x="2019300" y="13125867"/>
          <a:ext cx="889000" cy="94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18955</xdr:rowOff>
    </xdr:from>
    <xdr:to>
      <xdr:col>10</xdr:col>
      <xdr:colOff>114300</xdr:colOff>
      <xdr:row>77</xdr:row>
      <xdr:rowOff>56424</xdr:rowOff>
    </xdr:to>
    <xdr:cxnSp macro="">
      <xdr:nvCxnSpPr>
        <xdr:cNvPr id="186" name="直線コネクタ 185"/>
        <xdr:cNvCxnSpPr/>
      </xdr:nvCxnSpPr>
      <xdr:spPr>
        <a:xfrm flipV="1">
          <a:off x="1130300" y="13220605"/>
          <a:ext cx="889000" cy="3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17152</xdr:rowOff>
    </xdr:from>
    <xdr:to>
      <xdr:col>24</xdr:col>
      <xdr:colOff>114300</xdr:colOff>
      <xdr:row>76</xdr:row>
      <xdr:rowOff>118752</xdr:rowOff>
    </xdr:to>
    <xdr:sp macro="" textlink="">
      <xdr:nvSpPr>
        <xdr:cNvPr id="196" name="楕円 195"/>
        <xdr:cNvSpPr/>
      </xdr:nvSpPr>
      <xdr:spPr>
        <a:xfrm>
          <a:off x="4584700" y="1304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167029</xdr:rowOff>
    </xdr:from>
    <xdr:ext cx="599010" cy="259045"/>
    <xdr:sp macro="" textlink="">
      <xdr:nvSpPr>
        <xdr:cNvPr id="197" name="民生費該当値テキスト"/>
        <xdr:cNvSpPr txBox="1"/>
      </xdr:nvSpPr>
      <xdr:spPr>
        <a:xfrm>
          <a:off x="4686300" y="1302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103432</xdr:rowOff>
    </xdr:from>
    <xdr:to>
      <xdr:col>20</xdr:col>
      <xdr:colOff>38100</xdr:colOff>
      <xdr:row>77</xdr:row>
      <xdr:rowOff>33582</xdr:rowOff>
    </xdr:to>
    <xdr:sp macro="" textlink="">
      <xdr:nvSpPr>
        <xdr:cNvPr id="198" name="楕円 197"/>
        <xdr:cNvSpPr/>
      </xdr:nvSpPr>
      <xdr:spPr>
        <a:xfrm>
          <a:off x="3746500" y="1313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24709</xdr:rowOff>
    </xdr:from>
    <xdr:ext cx="599010" cy="259045"/>
    <xdr:sp macro="" textlink="">
      <xdr:nvSpPr>
        <xdr:cNvPr id="199" name="テキスト ボックス 198"/>
        <xdr:cNvSpPr txBox="1"/>
      </xdr:nvSpPr>
      <xdr:spPr>
        <a:xfrm>
          <a:off x="3497795" y="13226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44867</xdr:rowOff>
    </xdr:from>
    <xdr:to>
      <xdr:col>15</xdr:col>
      <xdr:colOff>101600</xdr:colOff>
      <xdr:row>76</xdr:row>
      <xdr:rowOff>146467</xdr:rowOff>
    </xdr:to>
    <xdr:sp macro="" textlink="">
      <xdr:nvSpPr>
        <xdr:cNvPr id="200" name="楕円 199"/>
        <xdr:cNvSpPr/>
      </xdr:nvSpPr>
      <xdr:spPr>
        <a:xfrm>
          <a:off x="2857500" y="130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137594</xdr:rowOff>
    </xdr:from>
    <xdr:ext cx="599010" cy="259045"/>
    <xdr:sp macro="" textlink="">
      <xdr:nvSpPr>
        <xdr:cNvPr id="201" name="テキスト ボックス 200"/>
        <xdr:cNvSpPr txBox="1"/>
      </xdr:nvSpPr>
      <xdr:spPr>
        <a:xfrm>
          <a:off x="2608795" y="1316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139605</xdr:rowOff>
    </xdr:from>
    <xdr:to>
      <xdr:col>10</xdr:col>
      <xdr:colOff>165100</xdr:colOff>
      <xdr:row>77</xdr:row>
      <xdr:rowOff>69755</xdr:rowOff>
    </xdr:to>
    <xdr:sp macro="" textlink="">
      <xdr:nvSpPr>
        <xdr:cNvPr id="202" name="楕円 201"/>
        <xdr:cNvSpPr/>
      </xdr:nvSpPr>
      <xdr:spPr>
        <a:xfrm>
          <a:off x="1968500" y="1316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60882</xdr:rowOff>
    </xdr:from>
    <xdr:ext cx="599010" cy="259045"/>
    <xdr:sp macro="" textlink="">
      <xdr:nvSpPr>
        <xdr:cNvPr id="203" name="テキスト ボックス 202"/>
        <xdr:cNvSpPr txBox="1"/>
      </xdr:nvSpPr>
      <xdr:spPr>
        <a:xfrm>
          <a:off x="1719795" y="1326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5624</xdr:rowOff>
    </xdr:from>
    <xdr:to>
      <xdr:col>6</xdr:col>
      <xdr:colOff>38100</xdr:colOff>
      <xdr:row>77</xdr:row>
      <xdr:rowOff>107224</xdr:rowOff>
    </xdr:to>
    <xdr:sp macro="" textlink="">
      <xdr:nvSpPr>
        <xdr:cNvPr id="204" name="楕円 203"/>
        <xdr:cNvSpPr/>
      </xdr:nvSpPr>
      <xdr:spPr>
        <a:xfrm>
          <a:off x="1079500" y="1320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98351</xdr:rowOff>
    </xdr:from>
    <xdr:ext cx="599010" cy="259045"/>
    <xdr:sp macro="" textlink="">
      <xdr:nvSpPr>
        <xdr:cNvPr id="205" name="テキスト ボックス 204"/>
        <xdr:cNvSpPr txBox="1"/>
      </xdr:nvSpPr>
      <xdr:spPr>
        <a:xfrm>
          <a:off x="830795" y="133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115159</xdr:rowOff>
    </xdr:from>
    <xdr:to>
      <xdr:col>24</xdr:col>
      <xdr:colOff>63500</xdr:colOff>
      <xdr:row>98</xdr:row>
      <xdr:rowOff>124450</xdr:rowOff>
    </xdr:to>
    <xdr:cxnSp macro="">
      <xdr:nvCxnSpPr>
        <xdr:cNvPr id="237" name="直線コネクタ 236"/>
        <xdr:cNvCxnSpPr/>
      </xdr:nvCxnSpPr>
      <xdr:spPr>
        <a:xfrm>
          <a:off x="3797300" y="16917259"/>
          <a:ext cx="838200" cy="9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80770</xdr:rowOff>
    </xdr:from>
    <xdr:to>
      <xdr:col>19</xdr:col>
      <xdr:colOff>177800</xdr:colOff>
      <xdr:row>98</xdr:row>
      <xdr:rowOff>115159</xdr:rowOff>
    </xdr:to>
    <xdr:cxnSp macro="">
      <xdr:nvCxnSpPr>
        <xdr:cNvPr id="240" name="直線コネクタ 239"/>
        <xdr:cNvCxnSpPr/>
      </xdr:nvCxnSpPr>
      <xdr:spPr>
        <a:xfrm>
          <a:off x="2908300" y="16882870"/>
          <a:ext cx="889000" cy="34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33531</xdr:rowOff>
    </xdr:from>
    <xdr:to>
      <xdr:col>15</xdr:col>
      <xdr:colOff>50800</xdr:colOff>
      <xdr:row>98</xdr:row>
      <xdr:rowOff>80770</xdr:rowOff>
    </xdr:to>
    <xdr:cxnSp macro="">
      <xdr:nvCxnSpPr>
        <xdr:cNvPr id="243" name="直線コネクタ 242"/>
        <xdr:cNvCxnSpPr/>
      </xdr:nvCxnSpPr>
      <xdr:spPr>
        <a:xfrm>
          <a:off x="2019300" y="16835631"/>
          <a:ext cx="8890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5316</xdr:rowOff>
    </xdr:from>
    <xdr:to>
      <xdr:col>10</xdr:col>
      <xdr:colOff>114300</xdr:colOff>
      <xdr:row>98</xdr:row>
      <xdr:rowOff>33531</xdr:rowOff>
    </xdr:to>
    <xdr:cxnSp macro="">
      <xdr:nvCxnSpPr>
        <xdr:cNvPr id="246" name="直線コネクタ 245"/>
        <xdr:cNvCxnSpPr/>
      </xdr:nvCxnSpPr>
      <xdr:spPr>
        <a:xfrm>
          <a:off x="1130300" y="16807416"/>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92245</xdr:rowOff>
    </xdr:from>
    <xdr:ext cx="534377" cy="259045"/>
    <xdr:sp macro="" textlink="">
      <xdr:nvSpPr>
        <xdr:cNvPr id="248" name="テキスト ボックス 247"/>
        <xdr:cNvSpPr txBox="1"/>
      </xdr:nvSpPr>
      <xdr:spPr>
        <a:xfrm>
          <a:off x="1752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123955</xdr:rowOff>
    </xdr:from>
    <xdr:ext cx="534377" cy="259045"/>
    <xdr:sp macro="" textlink="">
      <xdr:nvSpPr>
        <xdr:cNvPr id="250" name="テキスト ボックス 249"/>
        <xdr:cNvSpPr txBox="1"/>
      </xdr:nvSpPr>
      <xdr:spPr>
        <a:xfrm>
          <a:off x="863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73650</xdr:rowOff>
    </xdr:from>
    <xdr:to>
      <xdr:col>24</xdr:col>
      <xdr:colOff>114300</xdr:colOff>
      <xdr:row>99</xdr:row>
      <xdr:rowOff>3800</xdr:rowOff>
    </xdr:to>
    <xdr:sp macro="" textlink="">
      <xdr:nvSpPr>
        <xdr:cNvPr id="256" name="楕円 255"/>
        <xdr:cNvSpPr/>
      </xdr:nvSpPr>
      <xdr:spPr>
        <a:xfrm>
          <a:off x="4584700" y="1687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52077</xdr:rowOff>
    </xdr:from>
    <xdr:ext cx="534377" cy="259045"/>
    <xdr:sp macro="" textlink="">
      <xdr:nvSpPr>
        <xdr:cNvPr id="257" name="衛生費該当値テキスト"/>
        <xdr:cNvSpPr txBox="1"/>
      </xdr:nvSpPr>
      <xdr:spPr>
        <a:xfrm>
          <a:off x="4686300" y="1685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64359</xdr:rowOff>
    </xdr:from>
    <xdr:to>
      <xdr:col>20</xdr:col>
      <xdr:colOff>38100</xdr:colOff>
      <xdr:row>98</xdr:row>
      <xdr:rowOff>165959</xdr:rowOff>
    </xdr:to>
    <xdr:sp macro="" textlink="">
      <xdr:nvSpPr>
        <xdr:cNvPr id="258" name="楕円 257"/>
        <xdr:cNvSpPr/>
      </xdr:nvSpPr>
      <xdr:spPr>
        <a:xfrm>
          <a:off x="3746500" y="1686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157086</xdr:rowOff>
    </xdr:from>
    <xdr:ext cx="534377" cy="259045"/>
    <xdr:sp macro="" textlink="">
      <xdr:nvSpPr>
        <xdr:cNvPr id="259" name="テキスト ボックス 258"/>
        <xdr:cNvSpPr txBox="1"/>
      </xdr:nvSpPr>
      <xdr:spPr>
        <a:xfrm>
          <a:off x="3530111" y="1695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29970</xdr:rowOff>
    </xdr:from>
    <xdr:to>
      <xdr:col>15</xdr:col>
      <xdr:colOff>101600</xdr:colOff>
      <xdr:row>98</xdr:row>
      <xdr:rowOff>131570</xdr:rowOff>
    </xdr:to>
    <xdr:sp macro="" textlink="">
      <xdr:nvSpPr>
        <xdr:cNvPr id="260" name="楕円 259"/>
        <xdr:cNvSpPr/>
      </xdr:nvSpPr>
      <xdr:spPr>
        <a:xfrm>
          <a:off x="2857500" y="16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122697</xdr:rowOff>
    </xdr:from>
    <xdr:ext cx="534377" cy="259045"/>
    <xdr:sp macro="" textlink="">
      <xdr:nvSpPr>
        <xdr:cNvPr id="261" name="テキスト ボックス 260"/>
        <xdr:cNvSpPr txBox="1"/>
      </xdr:nvSpPr>
      <xdr:spPr>
        <a:xfrm>
          <a:off x="2641111" y="16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154181</xdr:rowOff>
    </xdr:from>
    <xdr:to>
      <xdr:col>10</xdr:col>
      <xdr:colOff>165100</xdr:colOff>
      <xdr:row>98</xdr:row>
      <xdr:rowOff>84331</xdr:rowOff>
    </xdr:to>
    <xdr:sp macro="" textlink="">
      <xdr:nvSpPr>
        <xdr:cNvPr id="262" name="楕円 261"/>
        <xdr:cNvSpPr/>
      </xdr:nvSpPr>
      <xdr:spPr>
        <a:xfrm>
          <a:off x="1968500" y="1678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100858</xdr:rowOff>
    </xdr:from>
    <xdr:ext cx="534377" cy="259045"/>
    <xdr:sp macro="" textlink="">
      <xdr:nvSpPr>
        <xdr:cNvPr id="263" name="テキスト ボックス 262"/>
        <xdr:cNvSpPr txBox="1"/>
      </xdr:nvSpPr>
      <xdr:spPr>
        <a:xfrm>
          <a:off x="1752111" y="1656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125966</xdr:rowOff>
    </xdr:from>
    <xdr:to>
      <xdr:col>6</xdr:col>
      <xdr:colOff>38100</xdr:colOff>
      <xdr:row>98</xdr:row>
      <xdr:rowOff>56116</xdr:rowOff>
    </xdr:to>
    <xdr:sp macro="" textlink="">
      <xdr:nvSpPr>
        <xdr:cNvPr id="264" name="楕円 263"/>
        <xdr:cNvSpPr/>
      </xdr:nvSpPr>
      <xdr:spPr>
        <a:xfrm>
          <a:off x="1079500" y="1675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72643</xdr:rowOff>
    </xdr:from>
    <xdr:ext cx="534377" cy="259045"/>
    <xdr:sp macro="" textlink="">
      <xdr:nvSpPr>
        <xdr:cNvPr id="265" name="テキスト ボックス 264"/>
        <xdr:cNvSpPr txBox="1"/>
      </xdr:nvSpPr>
      <xdr:spPr>
        <a:xfrm>
          <a:off x="863111" y="1653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36068</xdr:rowOff>
    </xdr:from>
    <xdr:to>
      <xdr:col>55</xdr:col>
      <xdr:colOff>0</xdr:colOff>
      <xdr:row>38</xdr:row>
      <xdr:rowOff>37211</xdr:rowOff>
    </xdr:to>
    <xdr:cxnSp macro="">
      <xdr:nvCxnSpPr>
        <xdr:cNvPr id="294" name="直線コネクタ 293"/>
        <xdr:cNvCxnSpPr/>
      </xdr:nvCxnSpPr>
      <xdr:spPr>
        <a:xfrm flipV="1">
          <a:off x="9639300" y="6551168"/>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122445</xdr:rowOff>
    </xdr:from>
    <xdr:ext cx="378565" cy="259045"/>
    <xdr:sp macro="" textlink="">
      <xdr:nvSpPr>
        <xdr:cNvPr id="295" name="労働費平均値テキスト"/>
        <xdr:cNvSpPr txBox="1"/>
      </xdr:nvSpPr>
      <xdr:spPr>
        <a:xfrm>
          <a:off x="10528300" y="6294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34544</xdr:rowOff>
    </xdr:from>
    <xdr:to>
      <xdr:col>50</xdr:col>
      <xdr:colOff>114300</xdr:colOff>
      <xdr:row>38</xdr:row>
      <xdr:rowOff>37211</xdr:rowOff>
    </xdr:to>
    <xdr:cxnSp macro="">
      <xdr:nvCxnSpPr>
        <xdr:cNvPr id="297" name="直線コネクタ 296"/>
        <xdr:cNvCxnSpPr/>
      </xdr:nvCxnSpPr>
      <xdr:spPr>
        <a:xfrm>
          <a:off x="8750300" y="6549644"/>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43578</xdr:rowOff>
    </xdr:from>
    <xdr:ext cx="378565" cy="259045"/>
    <xdr:sp macro="" textlink="">
      <xdr:nvSpPr>
        <xdr:cNvPr id="299" name="テキスト ボックス 298"/>
        <xdr:cNvSpPr txBox="1"/>
      </xdr:nvSpPr>
      <xdr:spPr>
        <a:xfrm>
          <a:off x="9450017" y="6215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145796</xdr:rowOff>
    </xdr:from>
    <xdr:to>
      <xdr:col>45</xdr:col>
      <xdr:colOff>177800</xdr:colOff>
      <xdr:row>38</xdr:row>
      <xdr:rowOff>34544</xdr:rowOff>
    </xdr:to>
    <xdr:cxnSp macro="">
      <xdr:nvCxnSpPr>
        <xdr:cNvPr id="300" name="直線コネクタ 299"/>
        <xdr:cNvCxnSpPr/>
      </xdr:nvCxnSpPr>
      <xdr:spPr>
        <a:xfrm>
          <a:off x="7861300" y="6489446"/>
          <a:ext cx="889000" cy="6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5478</xdr:rowOff>
    </xdr:from>
    <xdr:ext cx="378565" cy="259045"/>
    <xdr:sp macro="" textlink="">
      <xdr:nvSpPr>
        <xdr:cNvPr id="302" name="テキスト ボックス 301"/>
        <xdr:cNvSpPr txBox="1"/>
      </xdr:nvSpPr>
      <xdr:spPr>
        <a:xfrm>
          <a:off x="8561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138557</xdr:rowOff>
    </xdr:from>
    <xdr:to>
      <xdr:col>41</xdr:col>
      <xdr:colOff>50800</xdr:colOff>
      <xdr:row>37</xdr:row>
      <xdr:rowOff>145796</xdr:rowOff>
    </xdr:to>
    <xdr:cxnSp macro="">
      <xdr:nvCxnSpPr>
        <xdr:cNvPr id="303" name="直線コネクタ 302"/>
        <xdr:cNvCxnSpPr/>
      </xdr:nvCxnSpPr>
      <xdr:spPr>
        <a:xfrm>
          <a:off x="6972300" y="648220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19194</xdr:rowOff>
    </xdr:from>
    <xdr:ext cx="378565" cy="259045"/>
    <xdr:sp macro="" textlink="">
      <xdr:nvSpPr>
        <xdr:cNvPr id="305" name="テキスト ボックス 304"/>
        <xdr:cNvSpPr txBox="1"/>
      </xdr:nvSpPr>
      <xdr:spPr>
        <a:xfrm>
          <a:off x="7672017" y="6191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14622</xdr:rowOff>
    </xdr:from>
    <xdr:ext cx="378565" cy="259045"/>
    <xdr:sp macro="" textlink="">
      <xdr:nvSpPr>
        <xdr:cNvPr id="307" name="テキスト ボックス 306"/>
        <xdr:cNvSpPr txBox="1"/>
      </xdr:nvSpPr>
      <xdr:spPr>
        <a:xfrm>
          <a:off x="6783017" y="6186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156718</xdr:rowOff>
    </xdr:from>
    <xdr:to>
      <xdr:col>55</xdr:col>
      <xdr:colOff>50800</xdr:colOff>
      <xdr:row>38</xdr:row>
      <xdr:rowOff>86868</xdr:rowOff>
    </xdr:to>
    <xdr:sp macro="" textlink="">
      <xdr:nvSpPr>
        <xdr:cNvPr id="313" name="楕円 312"/>
        <xdr:cNvSpPr/>
      </xdr:nvSpPr>
      <xdr:spPr>
        <a:xfrm>
          <a:off x="104267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135145</xdr:rowOff>
    </xdr:from>
    <xdr:ext cx="378565" cy="259045"/>
    <xdr:sp macro="" textlink="">
      <xdr:nvSpPr>
        <xdr:cNvPr id="314" name="労働費該当値テキスト"/>
        <xdr:cNvSpPr txBox="1"/>
      </xdr:nvSpPr>
      <xdr:spPr>
        <a:xfrm>
          <a:off x="10528300" y="647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157861</xdr:rowOff>
    </xdr:from>
    <xdr:to>
      <xdr:col>50</xdr:col>
      <xdr:colOff>165100</xdr:colOff>
      <xdr:row>38</xdr:row>
      <xdr:rowOff>88011</xdr:rowOff>
    </xdr:to>
    <xdr:sp macro="" textlink="">
      <xdr:nvSpPr>
        <xdr:cNvPr id="315" name="楕円 314"/>
        <xdr:cNvSpPr/>
      </xdr:nvSpPr>
      <xdr:spPr>
        <a:xfrm>
          <a:off x="9588500" y="65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79138</xdr:rowOff>
    </xdr:from>
    <xdr:ext cx="378565" cy="259045"/>
    <xdr:sp macro="" textlink="">
      <xdr:nvSpPr>
        <xdr:cNvPr id="316" name="テキスト ボックス 315"/>
        <xdr:cNvSpPr txBox="1"/>
      </xdr:nvSpPr>
      <xdr:spPr>
        <a:xfrm>
          <a:off x="9450017" y="6594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155194</xdr:rowOff>
    </xdr:from>
    <xdr:to>
      <xdr:col>46</xdr:col>
      <xdr:colOff>38100</xdr:colOff>
      <xdr:row>38</xdr:row>
      <xdr:rowOff>85344</xdr:rowOff>
    </xdr:to>
    <xdr:sp macro="" textlink="">
      <xdr:nvSpPr>
        <xdr:cNvPr id="317" name="楕円 316"/>
        <xdr:cNvSpPr/>
      </xdr:nvSpPr>
      <xdr:spPr>
        <a:xfrm>
          <a:off x="8699500" y="649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76471</xdr:rowOff>
    </xdr:from>
    <xdr:ext cx="378565" cy="259045"/>
    <xdr:sp macro="" textlink="">
      <xdr:nvSpPr>
        <xdr:cNvPr id="318" name="テキスト ボックス 317"/>
        <xdr:cNvSpPr txBox="1"/>
      </xdr:nvSpPr>
      <xdr:spPr>
        <a:xfrm>
          <a:off x="8561017" y="6591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94996</xdr:rowOff>
    </xdr:from>
    <xdr:to>
      <xdr:col>41</xdr:col>
      <xdr:colOff>101600</xdr:colOff>
      <xdr:row>38</xdr:row>
      <xdr:rowOff>25146</xdr:rowOff>
    </xdr:to>
    <xdr:sp macro="" textlink="">
      <xdr:nvSpPr>
        <xdr:cNvPr id="319" name="楕円 318"/>
        <xdr:cNvSpPr/>
      </xdr:nvSpPr>
      <xdr:spPr>
        <a:xfrm>
          <a:off x="7810500" y="643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16273</xdr:rowOff>
    </xdr:from>
    <xdr:ext cx="378565" cy="259045"/>
    <xdr:sp macro="" textlink="">
      <xdr:nvSpPr>
        <xdr:cNvPr id="320" name="テキスト ボックス 319"/>
        <xdr:cNvSpPr txBox="1"/>
      </xdr:nvSpPr>
      <xdr:spPr>
        <a:xfrm>
          <a:off x="7672017" y="6531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87757</xdr:rowOff>
    </xdr:from>
    <xdr:to>
      <xdr:col>36</xdr:col>
      <xdr:colOff>165100</xdr:colOff>
      <xdr:row>38</xdr:row>
      <xdr:rowOff>17907</xdr:rowOff>
    </xdr:to>
    <xdr:sp macro="" textlink="">
      <xdr:nvSpPr>
        <xdr:cNvPr id="321" name="楕円 320"/>
        <xdr:cNvSpPr/>
      </xdr:nvSpPr>
      <xdr:spPr>
        <a:xfrm>
          <a:off x="6921500" y="643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9034</xdr:rowOff>
    </xdr:from>
    <xdr:ext cx="378565" cy="259045"/>
    <xdr:sp macro="" textlink="">
      <xdr:nvSpPr>
        <xdr:cNvPr id="322" name="テキスト ボックス 321"/>
        <xdr:cNvSpPr txBox="1"/>
      </xdr:nvSpPr>
      <xdr:spPr>
        <a:xfrm>
          <a:off x="6783017" y="652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106934</xdr:rowOff>
    </xdr:from>
    <xdr:to>
      <xdr:col>55</xdr:col>
      <xdr:colOff>0</xdr:colOff>
      <xdr:row>58</xdr:row>
      <xdr:rowOff>118364</xdr:rowOff>
    </xdr:to>
    <xdr:cxnSp macro="">
      <xdr:nvCxnSpPr>
        <xdr:cNvPr id="351" name="直線コネクタ 350"/>
        <xdr:cNvCxnSpPr/>
      </xdr:nvCxnSpPr>
      <xdr:spPr>
        <a:xfrm flipV="1">
          <a:off x="9639300" y="1005103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84265</xdr:rowOff>
    </xdr:from>
    <xdr:to>
      <xdr:col>50</xdr:col>
      <xdr:colOff>114300</xdr:colOff>
      <xdr:row>58</xdr:row>
      <xdr:rowOff>118364</xdr:rowOff>
    </xdr:to>
    <xdr:cxnSp macro="">
      <xdr:nvCxnSpPr>
        <xdr:cNvPr id="354" name="直線コネクタ 353"/>
        <xdr:cNvCxnSpPr/>
      </xdr:nvCxnSpPr>
      <xdr:spPr>
        <a:xfrm>
          <a:off x="8750300" y="10028365"/>
          <a:ext cx="889000" cy="34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84265</xdr:rowOff>
    </xdr:from>
    <xdr:to>
      <xdr:col>45</xdr:col>
      <xdr:colOff>177800</xdr:colOff>
      <xdr:row>58</xdr:row>
      <xdr:rowOff>104153</xdr:rowOff>
    </xdr:to>
    <xdr:cxnSp macro="">
      <xdr:nvCxnSpPr>
        <xdr:cNvPr id="357" name="直線コネクタ 356"/>
        <xdr:cNvCxnSpPr/>
      </xdr:nvCxnSpPr>
      <xdr:spPr>
        <a:xfrm flipV="1">
          <a:off x="7861300" y="10028365"/>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147852</xdr:rowOff>
    </xdr:from>
    <xdr:ext cx="469744" cy="259045"/>
    <xdr:sp macro="" textlink="">
      <xdr:nvSpPr>
        <xdr:cNvPr id="359" name="テキスト ボックス 358"/>
        <xdr:cNvSpPr txBox="1"/>
      </xdr:nvSpPr>
      <xdr:spPr>
        <a:xfrm>
          <a:off x="8515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104153</xdr:rowOff>
    </xdr:from>
    <xdr:to>
      <xdr:col>41</xdr:col>
      <xdr:colOff>50800</xdr:colOff>
      <xdr:row>58</xdr:row>
      <xdr:rowOff>113202</xdr:rowOff>
    </xdr:to>
    <xdr:cxnSp macro="">
      <xdr:nvCxnSpPr>
        <xdr:cNvPr id="360" name="直線コネクタ 359"/>
        <xdr:cNvCxnSpPr/>
      </xdr:nvCxnSpPr>
      <xdr:spPr>
        <a:xfrm flipV="1">
          <a:off x="6972300" y="10048253"/>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147756</xdr:rowOff>
    </xdr:from>
    <xdr:ext cx="469744" cy="259045"/>
    <xdr:sp macro="" textlink="">
      <xdr:nvSpPr>
        <xdr:cNvPr id="362" name="テキスト ボックス 361"/>
        <xdr:cNvSpPr txBox="1"/>
      </xdr:nvSpPr>
      <xdr:spPr>
        <a:xfrm>
          <a:off x="7626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56134</xdr:rowOff>
    </xdr:from>
    <xdr:to>
      <xdr:col>55</xdr:col>
      <xdr:colOff>50800</xdr:colOff>
      <xdr:row>58</xdr:row>
      <xdr:rowOff>157734</xdr:rowOff>
    </xdr:to>
    <xdr:sp macro="" textlink="">
      <xdr:nvSpPr>
        <xdr:cNvPr id="370" name="楕円 369"/>
        <xdr:cNvSpPr/>
      </xdr:nvSpPr>
      <xdr:spPr>
        <a:xfrm>
          <a:off x="10426700" y="1000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27722</xdr:rowOff>
    </xdr:from>
    <xdr:ext cx="469744" cy="259045"/>
    <xdr:sp macro="" textlink="">
      <xdr:nvSpPr>
        <xdr:cNvPr id="371" name="農林水産業費該当値テキスト"/>
        <xdr:cNvSpPr txBox="1"/>
      </xdr:nvSpPr>
      <xdr:spPr>
        <a:xfrm>
          <a:off x="10528300" y="997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67564</xdr:rowOff>
    </xdr:from>
    <xdr:to>
      <xdr:col>50</xdr:col>
      <xdr:colOff>165100</xdr:colOff>
      <xdr:row>58</xdr:row>
      <xdr:rowOff>169164</xdr:rowOff>
    </xdr:to>
    <xdr:sp macro="" textlink="">
      <xdr:nvSpPr>
        <xdr:cNvPr id="372" name="楕円 371"/>
        <xdr:cNvSpPr/>
      </xdr:nvSpPr>
      <xdr:spPr>
        <a:xfrm>
          <a:off x="9588500" y="1001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160291</xdr:rowOff>
    </xdr:from>
    <xdr:ext cx="469744" cy="259045"/>
    <xdr:sp macro="" textlink="">
      <xdr:nvSpPr>
        <xdr:cNvPr id="373" name="テキスト ボックス 372"/>
        <xdr:cNvSpPr txBox="1"/>
      </xdr:nvSpPr>
      <xdr:spPr>
        <a:xfrm>
          <a:off x="9404428" y="1010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33465</xdr:rowOff>
    </xdr:from>
    <xdr:to>
      <xdr:col>46</xdr:col>
      <xdr:colOff>38100</xdr:colOff>
      <xdr:row>58</xdr:row>
      <xdr:rowOff>135065</xdr:rowOff>
    </xdr:to>
    <xdr:sp macro="" textlink="">
      <xdr:nvSpPr>
        <xdr:cNvPr id="374" name="楕円 373"/>
        <xdr:cNvSpPr/>
      </xdr:nvSpPr>
      <xdr:spPr>
        <a:xfrm>
          <a:off x="8699500" y="997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151592</xdr:rowOff>
    </xdr:from>
    <xdr:ext cx="469744" cy="259045"/>
    <xdr:sp macro="" textlink="">
      <xdr:nvSpPr>
        <xdr:cNvPr id="375" name="テキスト ボックス 374"/>
        <xdr:cNvSpPr txBox="1"/>
      </xdr:nvSpPr>
      <xdr:spPr>
        <a:xfrm>
          <a:off x="8515428" y="9752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53353</xdr:rowOff>
    </xdr:from>
    <xdr:to>
      <xdr:col>41</xdr:col>
      <xdr:colOff>101600</xdr:colOff>
      <xdr:row>58</xdr:row>
      <xdr:rowOff>154953</xdr:rowOff>
    </xdr:to>
    <xdr:sp macro="" textlink="">
      <xdr:nvSpPr>
        <xdr:cNvPr id="376" name="楕円 375"/>
        <xdr:cNvSpPr/>
      </xdr:nvSpPr>
      <xdr:spPr>
        <a:xfrm>
          <a:off x="7810500" y="999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30</xdr:rowOff>
    </xdr:from>
    <xdr:ext cx="469744" cy="259045"/>
    <xdr:sp macro="" textlink="">
      <xdr:nvSpPr>
        <xdr:cNvPr id="377" name="テキスト ボックス 376"/>
        <xdr:cNvSpPr txBox="1"/>
      </xdr:nvSpPr>
      <xdr:spPr>
        <a:xfrm>
          <a:off x="7626428" y="977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62402</xdr:rowOff>
    </xdr:from>
    <xdr:to>
      <xdr:col>36</xdr:col>
      <xdr:colOff>165100</xdr:colOff>
      <xdr:row>58</xdr:row>
      <xdr:rowOff>164002</xdr:rowOff>
    </xdr:to>
    <xdr:sp macro="" textlink="">
      <xdr:nvSpPr>
        <xdr:cNvPr id="378" name="楕円 377"/>
        <xdr:cNvSpPr/>
      </xdr:nvSpPr>
      <xdr:spPr>
        <a:xfrm>
          <a:off x="6921500" y="100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155129</xdr:rowOff>
    </xdr:from>
    <xdr:ext cx="469744" cy="259045"/>
    <xdr:sp macro="" textlink="">
      <xdr:nvSpPr>
        <xdr:cNvPr id="379" name="テキスト ボックス 378"/>
        <xdr:cNvSpPr txBox="1"/>
      </xdr:nvSpPr>
      <xdr:spPr>
        <a:xfrm>
          <a:off x="6737428" y="10099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7150</xdr:rowOff>
    </xdr:from>
    <xdr:to>
      <xdr:col>55</xdr:col>
      <xdr:colOff>0</xdr:colOff>
      <xdr:row>78</xdr:row>
      <xdr:rowOff>38125</xdr:rowOff>
    </xdr:to>
    <xdr:cxnSp macro="">
      <xdr:nvCxnSpPr>
        <xdr:cNvPr id="408" name="直線コネクタ 407"/>
        <xdr:cNvCxnSpPr/>
      </xdr:nvCxnSpPr>
      <xdr:spPr>
        <a:xfrm>
          <a:off x="9639300" y="13380250"/>
          <a:ext cx="838200" cy="3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7150</xdr:rowOff>
    </xdr:from>
    <xdr:to>
      <xdr:col>50</xdr:col>
      <xdr:colOff>114300</xdr:colOff>
      <xdr:row>78</xdr:row>
      <xdr:rowOff>39306</xdr:rowOff>
    </xdr:to>
    <xdr:cxnSp macro="">
      <xdr:nvCxnSpPr>
        <xdr:cNvPr id="411" name="直線コネクタ 410"/>
        <xdr:cNvCxnSpPr/>
      </xdr:nvCxnSpPr>
      <xdr:spPr>
        <a:xfrm flipV="1">
          <a:off x="8750300" y="13380250"/>
          <a:ext cx="8890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31572</xdr:rowOff>
    </xdr:from>
    <xdr:to>
      <xdr:col>45</xdr:col>
      <xdr:colOff>177800</xdr:colOff>
      <xdr:row>78</xdr:row>
      <xdr:rowOff>39306</xdr:rowOff>
    </xdr:to>
    <xdr:cxnSp macro="">
      <xdr:nvCxnSpPr>
        <xdr:cNvPr id="414" name="直線コネクタ 413"/>
        <xdr:cNvCxnSpPr/>
      </xdr:nvCxnSpPr>
      <xdr:spPr>
        <a:xfrm>
          <a:off x="7861300" y="13404672"/>
          <a:ext cx="889000" cy="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133871</xdr:rowOff>
    </xdr:from>
    <xdr:to>
      <xdr:col>41</xdr:col>
      <xdr:colOff>50800</xdr:colOff>
      <xdr:row>78</xdr:row>
      <xdr:rowOff>31572</xdr:rowOff>
    </xdr:to>
    <xdr:cxnSp macro="">
      <xdr:nvCxnSpPr>
        <xdr:cNvPr id="417" name="直線コネクタ 416"/>
        <xdr:cNvCxnSpPr/>
      </xdr:nvCxnSpPr>
      <xdr:spPr>
        <a:xfrm>
          <a:off x="6972300" y="13335521"/>
          <a:ext cx="889000" cy="69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21187</xdr:rowOff>
    </xdr:from>
    <xdr:ext cx="469744" cy="259045"/>
    <xdr:sp macro="" textlink="">
      <xdr:nvSpPr>
        <xdr:cNvPr id="421" name="テキスト ボックス 420"/>
        <xdr:cNvSpPr txBox="1"/>
      </xdr:nvSpPr>
      <xdr:spPr>
        <a:xfrm>
          <a:off x="6737428" y="1339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158775</xdr:rowOff>
    </xdr:from>
    <xdr:to>
      <xdr:col>55</xdr:col>
      <xdr:colOff>50800</xdr:colOff>
      <xdr:row>78</xdr:row>
      <xdr:rowOff>88925</xdr:rowOff>
    </xdr:to>
    <xdr:sp macro="" textlink="">
      <xdr:nvSpPr>
        <xdr:cNvPr id="427" name="楕円 426"/>
        <xdr:cNvSpPr/>
      </xdr:nvSpPr>
      <xdr:spPr>
        <a:xfrm>
          <a:off x="10426700" y="1336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137202</xdr:rowOff>
    </xdr:from>
    <xdr:ext cx="469744" cy="259045"/>
    <xdr:sp macro="" textlink="">
      <xdr:nvSpPr>
        <xdr:cNvPr id="428" name="商工費該当値テキスト"/>
        <xdr:cNvSpPr txBox="1"/>
      </xdr:nvSpPr>
      <xdr:spPr>
        <a:xfrm>
          <a:off x="10528300" y="1333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127800</xdr:rowOff>
    </xdr:from>
    <xdr:to>
      <xdr:col>50</xdr:col>
      <xdr:colOff>165100</xdr:colOff>
      <xdr:row>78</xdr:row>
      <xdr:rowOff>57950</xdr:rowOff>
    </xdr:to>
    <xdr:sp macro="" textlink="">
      <xdr:nvSpPr>
        <xdr:cNvPr id="429" name="楕円 428"/>
        <xdr:cNvSpPr/>
      </xdr:nvSpPr>
      <xdr:spPr>
        <a:xfrm>
          <a:off x="9588500" y="1332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49077</xdr:rowOff>
    </xdr:from>
    <xdr:ext cx="469744" cy="259045"/>
    <xdr:sp macro="" textlink="">
      <xdr:nvSpPr>
        <xdr:cNvPr id="430" name="テキスト ボックス 429"/>
        <xdr:cNvSpPr txBox="1"/>
      </xdr:nvSpPr>
      <xdr:spPr>
        <a:xfrm>
          <a:off x="9404428" y="1342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159956</xdr:rowOff>
    </xdr:from>
    <xdr:to>
      <xdr:col>46</xdr:col>
      <xdr:colOff>38100</xdr:colOff>
      <xdr:row>78</xdr:row>
      <xdr:rowOff>90106</xdr:rowOff>
    </xdr:to>
    <xdr:sp macro="" textlink="">
      <xdr:nvSpPr>
        <xdr:cNvPr id="431" name="楕円 430"/>
        <xdr:cNvSpPr/>
      </xdr:nvSpPr>
      <xdr:spPr>
        <a:xfrm>
          <a:off x="8699500" y="1336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81233</xdr:rowOff>
    </xdr:from>
    <xdr:ext cx="469744" cy="259045"/>
    <xdr:sp macro="" textlink="">
      <xdr:nvSpPr>
        <xdr:cNvPr id="432" name="テキスト ボックス 431"/>
        <xdr:cNvSpPr txBox="1"/>
      </xdr:nvSpPr>
      <xdr:spPr>
        <a:xfrm>
          <a:off x="8515428" y="1345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152222</xdr:rowOff>
    </xdr:from>
    <xdr:to>
      <xdr:col>41</xdr:col>
      <xdr:colOff>101600</xdr:colOff>
      <xdr:row>78</xdr:row>
      <xdr:rowOff>82372</xdr:rowOff>
    </xdr:to>
    <xdr:sp macro="" textlink="">
      <xdr:nvSpPr>
        <xdr:cNvPr id="433" name="楕円 432"/>
        <xdr:cNvSpPr/>
      </xdr:nvSpPr>
      <xdr:spPr>
        <a:xfrm>
          <a:off x="7810500" y="133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73499</xdr:rowOff>
    </xdr:from>
    <xdr:ext cx="469744" cy="259045"/>
    <xdr:sp macro="" textlink="">
      <xdr:nvSpPr>
        <xdr:cNvPr id="434" name="テキスト ボックス 433"/>
        <xdr:cNvSpPr txBox="1"/>
      </xdr:nvSpPr>
      <xdr:spPr>
        <a:xfrm>
          <a:off x="7626428" y="134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83071</xdr:rowOff>
    </xdr:from>
    <xdr:to>
      <xdr:col>36</xdr:col>
      <xdr:colOff>165100</xdr:colOff>
      <xdr:row>78</xdr:row>
      <xdr:rowOff>13221</xdr:rowOff>
    </xdr:to>
    <xdr:sp macro="" textlink="">
      <xdr:nvSpPr>
        <xdr:cNvPr id="435" name="楕円 434"/>
        <xdr:cNvSpPr/>
      </xdr:nvSpPr>
      <xdr:spPr>
        <a:xfrm>
          <a:off x="6921500" y="1328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29748</xdr:rowOff>
    </xdr:from>
    <xdr:ext cx="469744" cy="259045"/>
    <xdr:sp macro="" textlink="">
      <xdr:nvSpPr>
        <xdr:cNvPr id="436" name="テキスト ボックス 435"/>
        <xdr:cNvSpPr txBox="1"/>
      </xdr:nvSpPr>
      <xdr:spPr>
        <a:xfrm>
          <a:off x="6737428" y="1305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85948</xdr:rowOff>
    </xdr:from>
    <xdr:to>
      <xdr:col>55</xdr:col>
      <xdr:colOff>0</xdr:colOff>
      <xdr:row>97</xdr:row>
      <xdr:rowOff>105333</xdr:rowOff>
    </xdr:to>
    <xdr:cxnSp macro="">
      <xdr:nvCxnSpPr>
        <xdr:cNvPr id="465" name="直線コネクタ 464"/>
        <xdr:cNvCxnSpPr/>
      </xdr:nvCxnSpPr>
      <xdr:spPr>
        <a:xfrm>
          <a:off x="9639300" y="16716598"/>
          <a:ext cx="838200" cy="1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85948</xdr:rowOff>
    </xdr:from>
    <xdr:to>
      <xdr:col>50</xdr:col>
      <xdr:colOff>114300</xdr:colOff>
      <xdr:row>97</xdr:row>
      <xdr:rowOff>142672</xdr:rowOff>
    </xdr:to>
    <xdr:cxnSp macro="">
      <xdr:nvCxnSpPr>
        <xdr:cNvPr id="468" name="直線コネクタ 467"/>
        <xdr:cNvCxnSpPr/>
      </xdr:nvCxnSpPr>
      <xdr:spPr>
        <a:xfrm flipV="1">
          <a:off x="8750300" y="16716598"/>
          <a:ext cx="889000" cy="56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140433</xdr:rowOff>
    </xdr:from>
    <xdr:ext cx="534377" cy="259045"/>
    <xdr:sp macro="" textlink="">
      <xdr:nvSpPr>
        <xdr:cNvPr id="470" name="テキスト ボックス 469"/>
        <xdr:cNvSpPr txBox="1"/>
      </xdr:nvSpPr>
      <xdr:spPr>
        <a:xfrm>
          <a:off x="9372111" y="1677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142672</xdr:rowOff>
    </xdr:from>
    <xdr:to>
      <xdr:col>45</xdr:col>
      <xdr:colOff>177800</xdr:colOff>
      <xdr:row>97</xdr:row>
      <xdr:rowOff>150284</xdr:rowOff>
    </xdr:to>
    <xdr:cxnSp macro="">
      <xdr:nvCxnSpPr>
        <xdr:cNvPr id="471" name="直線コネクタ 470"/>
        <xdr:cNvCxnSpPr/>
      </xdr:nvCxnSpPr>
      <xdr:spPr>
        <a:xfrm flipV="1">
          <a:off x="7861300" y="16773322"/>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108153</xdr:rowOff>
    </xdr:from>
    <xdr:to>
      <xdr:col>41</xdr:col>
      <xdr:colOff>50800</xdr:colOff>
      <xdr:row>97</xdr:row>
      <xdr:rowOff>150284</xdr:rowOff>
    </xdr:to>
    <xdr:cxnSp macro="">
      <xdr:nvCxnSpPr>
        <xdr:cNvPr id="474" name="直線コネクタ 473"/>
        <xdr:cNvCxnSpPr/>
      </xdr:nvCxnSpPr>
      <xdr:spPr>
        <a:xfrm>
          <a:off x="6972300" y="16738803"/>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163051</xdr:rowOff>
    </xdr:from>
    <xdr:ext cx="534377" cy="259045"/>
    <xdr:sp macro="" textlink="">
      <xdr:nvSpPr>
        <xdr:cNvPr id="476" name="テキスト ボックス 475"/>
        <xdr:cNvSpPr txBox="1"/>
      </xdr:nvSpPr>
      <xdr:spPr>
        <a:xfrm>
          <a:off x="7594111" y="1645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54533</xdr:rowOff>
    </xdr:from>
    <xdr:to>
      <xdr:col>55</xdr:col>
      <xdr:colOff>50800</xdr:colOff>
      <xdr:row>97</xdr:row>
      <xdr:rowOff>156133</xdr:rowOff>
    </xdr:to>
    <xdr:sp macro="" textlink="">
      <xdr:nvSpPr>
        <xdr:cNvPr id="484" name="楕円 483"/>
        <xdr:cNvSpPr/>
      </xdr:nvSpPr>
      <xdr:spPr>
        <a:xfrm>
          <a:off x="10426700" y="1668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32960</xdr:rowOff>
    </xdr:from>
    <xdr:ext cx="534377" cy="259045"/>
    <xdr:sp macro="" textlink="">
      <xdr:nvSpPr>
        <xdr:cNvPr id="485" name="土木費該当値テキスト"/>
        <xdr:cNvSpPr txBox="1"/>
      </xdr:nvSpPr>
      <xdr:spPr>
        <a:xfrm>
          <a:off x="10528300" y="1666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35148</xdr:rowOff>
    </xdr:from>
    <xdr:to>
      <xdr:col>50</xdr:col>
      <xdr:colOff>165100</xdr:colOff>
      <xdr:row>97</xdr:row>
      <xdr:rowOff>136748</xdr:rowOff>
    </xdr:to>
    <xdr:sp macro="" textlink="">
      <xdr:nvSpPr>
        <xdr:cNvPr id="486" name="楕円 485"/>
        <xdr:cNvSpPr/>
      </xdr:nvSpPr>
      <xdr:spPr>
        <a:xfrm>
          <a:off x="9588500" y="16665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153275</xdr:rowOff>
    </xdr:from>
    <xdr:ext cx="534377" cy="259045"/>
    <xdr:sp macro="" textlink="">
      <xdr:nvSpPr>
        <xdr:cNvPr id="487" name="テキスト ボックス 486"/>
        <xdr:cNvSpPr txBox="1"/>
      </xdr:nvSpPr>
      <xdr:spPr>
        <a:xfrm>
          <a:off x="9372111" y="1644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91872</xdr:rowOff>
    </xdr:from>
    <xdr:to>
      <xdr:col>46</xdr:col>
      <xdr:colOff>38100</xdr:colOff>
      <xdr:row>98</xdr:row>
      <xdr:rowOff>22022</xdr:rowOff>
    </xdr:to>
    <xdr:sp macro="" textlink="">
      <xdr:nvSpPr>
        <xdr:cNvPr id="488" name="楕円 487"/>
        <xdr:cNvSpPr/>
      </xdr:nvSpPr>
      <xdr:spPr>
        <a:xfrm>
          <a:off x="8699500" y="16722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13149</xdr:rowOff>
    </xdr:from>
    <xdr:ext cx="534377" cy="259045"/>
    <xdr:sp macro="" textlink="">
      <xdr:nvSpPr>
        <xdr:cNvPr id="489" name="テキスト ボックス 488"/>
        <xdr:cNvSpPr txBox="1"/>
      </xdr:nvSpPr>
      <xdr:spPr>
        <a:xfrm>
          <a:off x="8483111" y="1681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99484</xdr:rowOff>
    </xdr:from>
    <xdr:to>
      <xdr:col>41</xdr:col>
      <xdr:colOff>101600</xdr:colOff>
      <xdr:row>98</xdr:row>
      <xdr:rowOff>29634</xdr:rowOff>
    </xdr:to>
    <xdr:sp macro="" textlink="">
      <xdr:nvSpPr>
        <xdr:cNvPr id="490" name="楕円 489"/>
        <xdr:cNvSpPr/>
      </xdr:nvSpPr>
      <xdr:spPr>
        <a:xfrm>
          <a:off x="7810500" y="1673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20761</xdr:rowOff>
    </xdr:from>
    <xdr:ext cx="534377" cy="259045"/>
    <xdr:sp macro="" textlink="">
      <xdr:nvSpPr>
        <xdr:cNvPr id="491" name="テキスト ボックス 490"/>
        <xdr:cNvSpPr txBox="1"/>
      </xdr:nvSpPr>
      <xdr:spPr>
        <a:xfrm>
          <a:off x="7594111" y="1682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57353</xdr:rowOff>
    </xdr:from>
    <xdr:to>
      <xdr:col>36</xdr:col>
      <xdr:colOff>165100</xdr:colOff>
      <xdr:row>97</xdr:row>
      <xdr:rowOff>158953</xdr:rowOff>
    </xdr:to>
    <xdr:sp macro="" textlink="">
      <xdr:nvSpPr>
        <xdr:cNvPr id="492" name="楕円 491"/>
        <xdr:cNvSpPr/>
      </xdr:nvSpPr>
      <xdr:spPr>
        <a:xfrm>
          <a:off x="6921500" y="166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150080</xdr:rowOff>
    </xdr:from>
    <xdr:ext cx="534377" cy="259045"/>
    <xdr:sp macro="" textlink="">
      <xdr:nvSpPr>
        <xdr:cNvPr id="493" name="テキスト ボックス 492"/>
        <xdr:cNvSpPr txBox="1"/>
      </xdr:nvSpPr>
      <xdr:spPr>
        <a:xfrm>
          <a:off x="6705111" y="1678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82870</xdr:rowOff>
    </xdr:from>
    <xdr:to>
      <xdr:col>85</xdr:col>
      <xdr:colOff>127000</xdr:colOff>
      <xdr:row>38</xdr:row>
      <xdr:rowOff>23114</xdr:rowOff>
    </xdr:to>
    <xdr:cxnSp macro="">
      <xdr:nvCxnSpPr>
        <xdr:cNvPr id="521" name="直線コネクタ 520"/>
        <xdr:cNvCxnSpPr/>
      </xdr:nvCxnSpPr>
      <xdr:spPr>
        <a:xfrm flipV="1">
          <a:off x="15481300" y="6426520"/>
          <a:ext cx="838200" cy="11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14338</xdr:rowOff>
    </xdr:from>
    <xdr:ext cx="534377" cy="259045"/>
    <xdr:sp macro="" textlink="">
      <xdr:nvSpPr>
        <xdr:cNvPr id="522" name="消防費平均値テキスト"/>
        <xdr:cNvSpPr txBox="1"/>
      </xdr:nvSpPr>
      <xdr:spPr>
        <a:xfrm>
          <a:off x="16370300" y="6357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23114</xdr:rowOff>
    </xdr:from>
    <xdr:to>
      <xdr:col>81</xdr:col>
      <xdr:colOff>50800</xdr:colOff>
      <xdr:row>38</xdr:row>
      <xdr:rowOff>71303</xdr:rowOff>
    </xdr:to>
    <xdr:cxnSp macro="">
      <xdr:nvCxnSpPr>
        <xdr:cNvPr id="524" name="直線コネクタ 523"/>
        <xdr:cNvCxnSpPr/>
      </xdr:nvCxnSpPr>
      <xdr:spPr>
        <a:xfrm flipV="1">
          <a:off x="14592300" y="6538214"/>
          <a:ext cx="889000" cy="4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71303</xdr:rowOff>
    </xdr:from>
    <xdr:to>
      <xdr:col>76</xdr:col>
      <xdr:colOff>114300</xdr:colOff>
      <xdr:row>38</xdr:row>
      <xdr:rowOff>122738</xdr:rowOff>
    </xdr:to>
    <xdr:cxnSp macro="">
      <xdr:nvCxnSpPr>
        <xdr:cNvPr id="527" name="直線コネクタ 526"/>
        <xdr:cNvCxnSpPr/>
      </xdr:nvCxnSpPr>
      <xdr:spPr>
        <a:xfrm flipV="1">
          <a:off x="13703300" y="6586403"/>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115560</xdr:rowOff>
    </xdr:from>
    <xdr:to>
      <xdr:col>71</xdr:col>
      <xdr:colOff>177800</xdr:colOff>
      <xdr:row>38</xdr:row>
      <xdr:rowOff>122738</xdr:rowOff>
    </xdr:to>
    <xdr:cxnSp macro="">
      <xdr:nvCxnSpPr>
        <xdr:cNvPr id="530" name="直線コネクタ 529"/>
        <xdr:cNvCxnSpPr/>
      </xdr:nvCxnSpPr>
      <xdr:spPr>
        <a:xfrm>
          <a:off x="12814300" y="6630660"/>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32070</xdr:rowOff>
    </xdr:from>
    <xdr:to>
      <xdr:col>85</xdr:col>
      <xdr:colOff>177800</xdr:colOff>
      <xdr:row>37</xdr:row>
      <xdr:rowOff>133670</xdr:rowOff>
    </xdr:to>
    <xdr:sp macro="" textlink="">
      <xdr:nvSpPr>
        <xdr:cNvPr id="540" name="楕円 539"/>
        <xdr:cNvSpPr/>
      </xdr:nvSpPr>
      <xdr:spPr>
        <a:xfrm>
          <a:off x="16268700" y="637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54947</xdr:rowOff>
    </xdr:from>
    <xdr:ext cx="534377" cy="259045"/>
    <xdr:sp macro="" textlink="">
      <xdr:nvSpPr>
        <xdr:cNvPr id="541" name="消防費該当値テキスト"/>
        <xdr:cNvSpPr txBox="1"/>
      </xdr:nvSpPr>
      <xdr:spPr>
        <a:xfrm>
          <a:off x="16370300" y="62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143764</xdr:rowOff>
    </xdr:from>
    <xdr:to>
      <xdr:col>81</xdr:col>
      <xdr:colOff>101600</xdr:colOff>
      <xdr:row>38</xdr:row>
      <xdr:rowOff>73914</xdr:rowOff>
    </xdr:to>
    <xdr:sp macro="" textlink="">
      <xdr:nvSpPr>
        <xdr:cNvPr id="542" name="楕円 541"/>
        <xdr:cNvSpPr/>
      </xdr:nvSpPr>
      <xdr:spPr>
        <a:xfrm>
          <a:off x="15430500" y="64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65041</xdr:rowOff>
    </xdr:from>
    <xdr:ext cx="534377" cy="259045"/>
    <xdr:sp macro="" textlink="">
      <xdr:nvSpPr>
        <xdr:cNvPr id="543" name="テキスト ボックス 542"/>
        <xdr:cNvSpPr txBox="1"/>
      </xdr:nvSpPr>
      <xdr:spPr>
        <a:xfrm>
          <a:off x="15214111" y="65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20503</xdr:rowOff>
    </xdr:from>
    <xdr:to>
      <xdr:col>76</xdr:col>
      <xdr:colOff>165100</xdr:colOff>
      <xdr:row>38</xdr:row>
      <xdr:rowOff>122103</xdr:rowOff>
    </xdr:to>
    <xdr:sp macro="" textlink="">
      <xdr:nvSpPr>
        <xdr:cNvPr id="544" name="楕円 543"/>
        <xdr:cNvSpPr/>
      </xdr:nvSpPr>
      <xdr:spPr>
        <a:xfrm>
          <a:off x="14541500" y="653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113230</xdr:rowOff>
    </xdr:from>
    <xdr:ext cx="534377" cy="259045"/>
    <xdr:sp macro="" textlink="">
      <xdr:nvSpPr>
        <xdr:cNvPr id="545" name="テキスト ボックス 544"/>
        <xdr:cNvSpPr txBox="1"/>
      </xdr:nvSpPr>
      <xdr:spPr>
        <a:xfrm>
          <a:off x="14325111" y="662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71938</xdr:rowOff>
    </xdr:from>
    <xdr:to>
      <xdr:col>72</xdr:col>
      <xdr:colOff>38100</xdr:colOff>
      <xdr:row>39</xdr:row>
      <xdr:rowOff>2088</xdr:rowOff>
    </xdr:to>
    <xdr:sp macro="" textlink="">
      <xdr:nvSpPr>
        <xdr:cNvPr id="546" name="楕円 545"/>
        <xdr:cNvSpPr/>
      </xdr:nvSpPr>
      <xdr:spPr>
        <a:xfrm>
          <a:off x="13652500" y="658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164665</xdr:rowOff>
    </xdr:from>
    <xdr:ext cx="534377" cy="259045"/>
    <xdr:sp macro="" textlink="">
      <xdr:nvSpPr>
        <xdr:cNvPr id="547" name="テキスト ボックス 546"/>
        <xdr:cNvSpPr txBox="1"/>
      </xdr:nvSpPr>
      <xdr:spPr>
        <a:xfrm>
          <a:off x="13436111" y="667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64760</xdr:rowOff>
    </xdr:from>
    <xdr:to>
      <xdr:col>67</xdr:col>
      <xdr:colOff>101600</xdr:colOff>
      <xdr:row>38</xdr:row>
      <xdr:rowOff>166360</xdr:rowOff>
    </xdr:to>
    <xdr:sp macro="" textlink="">
      <xdr:nvSpPr>
        <xdr:cNvPr id="548" name="楕円 547"/>
        <xdr:cNvSpPr/>
      </xdr:nvSpPr>
      <xdr:spPr>
        <a:xfrm>
          <a:off x="12763500" y="657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157487</xdr:rowOff>
    </xdr:from>
    <xdr:ext cx="534377" cy="259045"/>
    <xdr:sp macro="" textlink="">
      <xdr:nvSpPr>
        <xdr:cNvPr id="549" name="テキスト ボックス 548"/>
        <xdr:cNvSpPr txBox="1"/>
      </xdr:nvSpPr>
      <xdr:spPr>
        <a:xfrm>
          <a:off x="12547111" y="6672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141224</xdr:rowOff>
    </xdr:from>
    <xdr:to>
      <xdr:col>85</xdr:col>
      <xdr:colOff>127000</xdr:colOff>
      <xdr:row>57</xdr:row>
      <xdr:rowOff>18180</xdr:rowOff>
    </xdr:to>
    <xdr:cxnSp macro="">
      <xdr:nvCxnSpPr>
        <xdr:cNvPr id="579" name="直線コネクタ 578"/>
        <xdr:cNvCxnSpPr/>
      </xdr:nvCxnSpPr>
      <xdr:spPr>
        <a:xfrm>
          <a:off x="15481300" y="9228074"/>
          <a:ext cx="838200" cy="56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141224</xdr:rowOff>
    </xdr:from>
    <xdr:to>
      <xdr:col>81</xdr:col>
      <xdr:colOff>50800</xdr:colOff>
      <xdr:row>57</xdr:row>
      <xdr:rowOff>133871</xdr:rowOff>
    </xdr:to>
    <xdr:cxnSp macro="">
      <xdr:nvCxnSpPr>
        <xdr:cNvPr id="582" name="直線コネクタ 581"/>
        <xdr:cNvCxnSpPr/>
      </xdr:nvCxnSpPr>
      <xdr:spPr>
        <a:xfrm flipV="1">
          <a:off x="14592300" y="9228074"/>
          <a:ext cx="889000" cy="67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152404</xdr:rowOff>
    </xdr:from>
    <xdr:ext cx="534377" cy="259045"/>
    <xdr:sp macro="" textlink="">
      <xdr:nvSpPr>
        <xdr:cNvPr id="584" name="テキスト ボックス 583"/>
        <xdr:cNvSpPr txBox="1"/>
      </xdr:nvSpPr>
      <xdr:spPr>
        <a:xfrm>
          <a:off x="15214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133871</xdr:rowOff>
    </xdr:from>
    <xdr:to>
      <xdr:col>76</xdr:col>
      <xdr:colOff>114300</xdr:colOff>
      <xdr:row>58</xdr:row>
      <xdr:rowOff>79540</xdr:rowOff>
    </xdr:to>
    <xdr:cxnSp macro="">
      <xdr:nvCxnSpPr>
        <xdr:cNvPr id="585" name="直線コネクタ 584"/>
        <xdr:cNvCxnSpPr/>
      </xdr:nvCxnSpPr>
      <xdr:spPr>
        <a:xfrm flipV="1">
          <a:off x="13703300" y="9906521"/>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49670</xdr:rowOff>
    </xdr:from>
    <xdr:to>
      <xdr:col>71</xdr:col>
      <xdr:colOff>177800</xdr:colOff>
      <xdr:row>58</xdr:row>
      <xdr:rowOff>79540</xdr:rowOff>
    </xdr:to>
    <xdr:cxnSp macro="">
      <xdr:nvCxnSpPr>
        <xdr:cNvPr id="588" name="直線コネクタ 587"/>
        <xdr:cNvCxnSpPr/>
      </xdr:nvCxnSpPr>
      <xdr:spPr>
        <a:xfrm>
          <a:off x="12814300" y="9993770"/>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138830</xdr:rowOff>
    </xdr:from>
    <xdr:to>
      <xdr:col>85</xdr:col>
      <xdr:colOff>177800</xdr:colOff>
      <xdr:row>57</xdr:row>
      <xdr:rowOff>68980</xdr:rowOff>
    </xdr:to>
    <xdr:sp macro="" textlink="">
      <xdr:nvSpPr>
        <xdr:cNvPr id="598" name="楕円 597"/>
        <xdr:cNvSpPr/>
      </xdr:nvSpPr>
      <xdr:spPr>
        <a:xfrm>
          <a:off x="16268700" y="974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117257</xdr:rowOff>
    </xdr:from>
    <xdr:ext cx="534377" cy="259045"/>
    <xdr:sp macro="" textlink="">
      <xdr:nvSpPr>
        <xdr:cNvPr id="599" name="教育費該当値テキスト"/>
        <xdr:cNvSpPr txBox="1"/>
      </xdr:nvSpPr>
      <xdr:spPr>
        <a:xfrm>
          <a:off x="16370300" y="9718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90424</xdr:rowOff>
    </xdr:from>
    <xdr:to>
      <xdr:col>81</xdr:col>
      <xdr:colOff>101600</xdr:colOff>
      <xdr:row>54</xdr:row>
      <xdr:rowOff>20574</xdr:rowOff>
    </xdr:to>
    <xdr:sp macro="" textlink="">
      <xdr:nvSpPr>
        <xdr:cNvPr id="600" name="楕円 599"/>
        <xdr:cNvSpPr/>
      </xdr:nvSpPr>
      <xdr:spPr>
        <a:xfrm>
          <a:off x="15430500" y="917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37101</xdr:rowOff>
    </xdr:from>
    <xdr:ext cx="534377" cy="259045"/>
    <xdr:sp macro="" textlink="">
      <xdr:nvSpPr>
        <xdr:cNvPr id="601" name="テキスト ボックス 600"/>
        <xdr:cNvSpPr txBox="1"/>
      </xdr:nvSpPr>
      <xdr:spPr>
        <a:xfrm>
          <a:off x="15214111" y="895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83071</xdr:rowOff>
    </xdr:from>
    <xdr:to>
      <xdr:col>76</xdr:col>
      <xdr:colOff>165100</xdr:colOff>
      <xdr:row>58</xdr:row>
      <xdr:rowOff>13221</xdr:rowOff>
    </xdr:to>
    <xdr:sp macro="" textlink="">
      <xdr:nvSpPr>
        <xdr:cNvPr id="602" name="楕円 601"/>
        <xdr:cNvSpPr/>
      </xdr:nvSpPr>
      <xdr:spPr>
        <a:xfrm>
          <a:off x="14541500" y="985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4348</xdr:rowOff>
    </xdr:from>
    <xdr:ext cx="534377" cy="259045"/>
    <xdr:sp macro="" textlink="">
      <xdr:nvSpPr>
        <xdr:cNvPr id="603" name="テキスト ボックス 602"/>
        <xdr:cNvSpPr txBox="1"/>
      </xdr:nvSpPr>
      <xdr:spPr>
        <a:xfrm>
          <a:off x="14325111" y="994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28740</xdr:rowOff>
    </xdr:from>
    <xdr:to>
      <xdr:col>72</xdr:col>
      <xdr:colOff>38100</xdr:colOff>
      <xdr:row>58</xdr:row>
      <xdr:rowOff>130340</xdr:rowOff>
    </xdr:to>
    <xdr:sp macro="" textlink="">
      <xdr:nvSpPr>
        <xdr:cNvPr id="604" name="楕円 603"/>
        <xdr:cNvSpPr/>
      </xdr:nvSpPr>
      <xdr:spPr>
        <a:xfrm>
          <a:off x="13652500" y="997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121467</xdr:rowOff>
    </xdr:from>
    <xdr:ext cx="534377" cy="259045"/>
    <xdr:sp macro="" textlink="">
      <xdr:nvSpPr>
        <xdr:cNvPr id="605" name="テキスト ボックス 604"/>
        <xdr:cNvSpPr txBox="1"/>
      </xdr:nvSpPr>
      <xdr:spPr>
        <a:xfrm>
          <a:off x="13436111" y="10065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170320</xdr:rowOff>
    </xdr:from>
    <xdr:to>
      <xdr:col>67</xdr:col>
      <xdr:colOff>101600</xdr:colOff>
      <xdr:row>58</xdr:row>
      <xdr:rowOff>100470</xdr:rowOff>
    </xdr:to>
    <xdr:sp macro="" textlink="">
      <xdr:nvSpPr>
        <xdr:cNvPr id="606" name="楕円 605"/>
        <xdr:cNvSpPr/>
      </xdr:nvSpPr>
      <xdr:spPr>
        <a:xfrm>
          <a:off x="12763500" y="994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91597</xdr:rowOff>
    </xdr:from>
    <xdr:ext cx="534377" cy="259045"/>
    <xdr:sp macro="" textlink="">
      <xdr:nvSpPr>
        <xdr:cNvPr id="607" name="テキスト ボックス 606"/>
        <xdr:cNvSpPr txBox="1"/>
      </xdr:nvSpPr>
      <xdr:spPr>
        <a:xfrm>
          <a:off x="12547111" y="1003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2845</xdr:rowOff>
    </xdr:from>
    <xdr:to>
      <xdr:col>85</xdr:col>
      <xdr:colOff>127000</xdr:colOff>
      <xdr:row>79</xdr:row>
      <xdr:rowOff>44450</xdr:rowOff>
    </xdr:to>
    <xdr:cxnSp macro="">
      <xdr:nvCxnSpPr>
        <xdr:cNvPr id="636" name="直線コネクタ 635"/>
        <xdr:cNvCxnSpPr/>
      </xdr:nvCxnSpPr>
      <xdr:spPr>
        <a:xfrm>
          <a:off x="15481300" y="13547395"/>
          <a:ext cx="8382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168351</xdr:rowOff>
    </xdr:from>
    <xdr:to>
      <xdr:col>81</xdr:col>
      <xdr:colOff>50800</xdr:colOff>
      <xdr:row>79</xdr:row>
      <xdr:rowOff>2845</xdr:rowOff>
    </xdr:to>
    <xdr:cxnSp macro="">
      <xdr:nvCxnSpPr>
        <xdr:cNvPr id="639" name="直線コネクタ 638"/>
        <xdr:cNvCxnSpPr/>
      </xdr:nvCxnSpPr>
      <xdr:spPr>
        <a:xfrm>
          <a:off x="14592300" y="13541451"/>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168351</xdr:rowOff>
    </xdr:from>
    <xdr:to>
      <xdr:col>76</xdr:col>
      <xdr:colOff>114300</xdr:colOff>
      <xdr:row>79</xdr:row>
      <xdr:rowOff>44450</xdr:rowOff>
    </xdr:to>
    <xdr:cxnSp macro="">
      <xdr:nvCxnSpPr>
        <xdr:cNvPr id="642" name="直線コネクタ 641"/>
        <xdr:cNvCxnSpPr/>
      </xdr:nvCxnSpPr>
      <xdr:spPr>
        <a:xfrm flipV="1">
          <a:off x="13703300" y="13541451"/>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39895</xdr:rowOff>
    </xdr:from>
    <xdr:ext cx="378565" cy="259045"/>
    <xdr:sp macro="" textlink="">
      <xdr:nvSpPr>
        <xdr:cNvPr id="644" name="テキスト ボックス 643"/>
        <xdr:cNvSpPr txBox="1"/>
      </xdr:nvSpPr>
      <xdr:spPr>
        <a:xfrm>
          <a:off x="14403017" y="13584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43765</xdr:rowOff>
    </xdr:from>
    <xdr:to>
      <xdr:col>71</xdr:col>
      <xdr:colOff>177800</xdr:colOff>
      <xdr:row>79</xdr:row>
      <xdr:rowOff>44450</xdr:rowOff>
    </xdr:to>
    <xdr:cxnSp macro="">
      <xdr:nvCxnSpPr>
        <xdr:cNvPr id="645" name="直線コネクタ 644"/>
        <xdr:cNvCxnSpPr/>
      </xdr:nvCxnSpPr>
      <xdr:spPr>
        <a:xfrm>
          <a:off x="12814300" y="13588315"/>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5" name="楕円 65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6"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123495</xdr:rowOff>
    </xdr:from>
    <xdr:to>
      <xdr:col>81</xdr:col>
      <xdr:colOff>101600</xdr:colOff>
      <xdr:row>79</xdr:row>
      <xdr:rowOff>53645</xdr:rowOff>
    </xdr:to>
    <xdr:sp macro="" textlink="">
      <xdr:nvSpPr>
        <xdr:cNvPr id="657" name="楕円 656"/>
        <xdr:cNvSpPr/>
      </xdr:nvSpPr>
      <xdr:spPr>
        <a:xfrm>
          <a:off x="15430500" y="1349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44772</xdr:rowOff>
    </xdr:from>
    <xdr:ext cx="378565" cy="259045"/>
    <xdr:sp macro="" textlink="">
      <xdr:nvSpPr>
        <xdr:cNvPr id="658" name="テキスト ボックス 657"/>
        <xdr:cNvSpPr txBox="1"/>
      </xdr:nvSpPr>
      <xdr:spPr>
        <a:xfrm>
          <a:off x="15292017" y="1358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117551</xdr:rowOff>
    </xdr:from>
    <xdr:to>
      <xdr:col>76</xdr:col>
      <xdr:colOff>165100</xdr:colOff>
      <xdr:row>79</xdr:row>
      <xdr:rowOff>47701</xdr:rowOff>
    </xdr:to>
    <xdr:sp macro="" textlink="">
      <xdr:nvSpPr>
        <xdr:cNvPr id="659" name="楕円 658"/>
        <xdr:cNvSpPr/>
      </xdr:nvSpPr>
      <xdr:spPr>
        <a:xfrm>
          <a:off x="14541500" y="1349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64228</xdr:rowOff>
    </xdr:from>
    <xdr:ext cx="378565" cy="259045"/>
    <xdr:sp macro="" textlink="">
      <xdr:nvSpPr>
        <xdr:cNvPr id="660" name="テキスト ボックス 659"/>
        <xdr:cNvSpPr txBox="1"/>
      </xdr:nvSpPr>
      <xdr:spPr>
        <a:xfrm>
          <a:off x="14403017" y="13265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164415</xdr:rowOff>
    </xdr:from>
    <xdr:to>
      <xdr:col>67</xdr:col>
      <xdr:colOff>101600</xdr:colOff>
      <xdr:row>79</xdr:row>
      <xdr:rowOff>94565</xdr:rowOff>
    </xdr:to>
    <xdr:sp macro="" textlink="">
      <xdr:nvSpPr>
        <xdr:cNvPr id="663" name="楕円 662"/>
        <xdr:cNvSpPr/>
      </xdr:nvSpPr>
      <xdr:spPr>
        <a:xfrm>
          <a:off x="12763500" y="13537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85692</xdr:rowOff>
    </xdr:from>
    <xdr:ext cx="249299" cy="259045"/>
    <xdr:sp macro="" textlink="">
      <xdr:nvSpPr>
        <xdr:cNvPr id="664" name="テキスト ボックス 663"/>
        <xdr:cNvSpPr txBox="1"/>
      </xdr:nvSpPr>
      <xdr:spPr>
        <a:xfrm>
          <a:off x="12689650" y="136302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71450</xdr:rowOff>
    </xdr:from>
    <xdr:to>
      <xdr:col>85</xdr:col>
      <xdr:colOff>127000</xdr:colOff>
      <xdr:row>97</xdr:row>
      <xdr:rowOff>82841</xdr:rowOff>
    </xdr:to>
    <xdr:cxnSp macro="">
      <xdr:nvCxnSpPr>
        <xdr:cNvPr id="693" name="直線コネクタ 692"/>
        <xdr:cNvCxnSpPr/>
      </xdr:nvCxnSpPr>
      <xdr:spPr>
        <a:xfrm flipV="1">
          <a:off x="15481300" y="16702100"/>
          <a:ext cx="8382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79414</xdr:rowOff>
    </xdr:from>
    <xdr:to>
      <xdr:col>81</xdr:col>
      <xdr:colOff>50800</xdr:colOff>
      <xdr:row>97</xdr:row>
      <xdr:rowOff>82841</xdr:rowOff>
    </xdr:to>
    <xdr:cxnSp macro="">
      <xdr:nvCxnSpPr>
        <xdr:cNvPr id="696" name="直線コネクタ 695"/>
        <xdr:cNvCxnSpPr/>
      </xdr:nvCxnSpPr>
      <xdr:spPr>
        <a:xfrm>
          <a:off x="14592300" y="16710064"/>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78460</xdr:rowOff>
    </xdr:from>
    <xdr:to>
      <xdr:col>76</xdr:col>
      <xdr:colOff>114300</xdr:colOff>
      <xdr:row>97</xdr:row>
      <xdr:rowOff>79414</xdr:rowOff>
    </xdr:to>
    <xdr:cxnSp macro="">
      <xdr:nvCxnSpPr>
        <xdr:cNvPr id="699" name="直線コネクタ 698"/>
        <xdr:cNvCxnSpPr/>
      </xdr:nvCxnSpPr>
      <xdr:spPr>
        <a:xfrm>
          <a:off x="13703300" y="16709110"/>
          <a:ext cx="889000" cy="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78460</xdr:rowOff>
    </xdr:from>
    <xdr:to>
      <xdr:col>71</xdr:col>
      <xdr:colOff>177800</xdr:colOff>
      <xdr:row>97</xdr:row>
      <xdr:rowOff>95402</xdr:rowOff>
    </xdr:to>
    <xdr:cxnSp macro="">
      <xdr:nvCxnSpPr>
        <xdr:cNvPr id="702" name="直線コネクタ 701"/>
        <xdr:cNvCxnSpPr/>
      </xdr:nvCxnSpPr>
      <xdr:spPr>
        <a:xfrm flipV="1">
          <a:off x="12814300" y="16709110"/>
          <a:ext cx="889000" cy="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20650</xdr:rowOff>
    </xdr:from>
    <xdr:to>
      <xdr:col>85</xdr:col>
      <xdr:colOff>177800</xdr:colOff>
      <xdr:row>97</xdr:row>
      <xdr:rowOff>122250</xdr:rowOff>
    </xdr:to>
    <xdr:sp macro="" textlink="">
      <xdr:nvSpPr>
        <xdr:cNvPr id="712" name="楕円 711"/>
        <xdr:cNvSpPr/>
      </xdr:nvSpPr>
      <xdr:spPr>
        <a:xfrm>
          <a:off x="16268700" y="1665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170527</xdr:rowOff>
    </xdr:from>
    <xdr:ext cx="534377" cy="259045"/>
    <xdr:sp macro="" textlink="">
      <xdr:nvSpPr>
        <xdr:cNvPr id="713" name="公債費該当値テキスト"/>
        <xdr:cNvSpPr txBox="1"/>
      </xdr:nvSpPr>
      <xdr:spPr>
        <a:xfrm>
          <a:off x="16370300" y="1662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32041</xdr:rowOff>
    </xdr:from>
    <xdr:to>
      <xdr:col>81</xdr:col>
      <xdr:colOff>101600</xdr:colOff>
      <xdr:row>97</xdr:row>
      <xdr:rowOff>133641</xdr:rowOff>
    </xdr:to>
    <xdr:sp macro="" textlink="">
      <xdr:nvSpPr>
        <xdr:cNvPr id="714" name="楕円 713"/>
        <xdr:cNvSpPr/>
      </xdr:nvSpPr>
      <xdr:spPr>
        <a:xfrm>
          <a:off x="15430500" y="1666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124768</xdr:rowOff>
    </xdr:from>
    <xdr:ext cx="534377" cy="259045"/>
    <xdr:sp macro="" textlink="">
      <xdr:nvSpPr>
        <xdr:cNvPr id="715" name="テキスト ボックス 714"/>
        <xdr:cNvSpPr txBox="1"/>
      </xdr:nvSpPr>
      <xdr:spPr>
        <a:xfrm>
          <a:off x="15214111" y="1675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28614</xdr:rowOff>
    </xdr:from>
    <xdr:to>
      <xdr:col>76</xdr:col>
      <xdr:colOff>165100</xdr:colOff>
      <xdr:row>97</xdr:row>
      <xdr:rowOff>130214</xdr:rowOff>
    </xdr:to>
    <xdr:sp macro="" textlink="">
      <xdr:nvSpPr>
        <xdr:cNvPr id="716" name="楕円 715"/>
        <xdr:cNvSpPr/>
      </xdr:nvSpPr>
      <xdr:spPr>
        <a:xfrm>
          <a:off x="14541500" y="1665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121341</xdr:rowOff>
    </xdr:from>
    <xdr:ext cx="534377" cy="259045"/>
    <xdr:sp macro="" textlink="">
      <xdr:nvSpPr>
        <xdr:cNvPr id="717" name="テキスト ボックス 716"/>
        <xdr:cNvSpPr txBox="1"/>
      </xdr:nvSpPr>
      <xdr:spPr>
        <a:xfrm>
          <a:off x="14325111" y="1675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27660</xdr:rowOff>
    </xdr:from>
    <xdr:to>
      <xdr:col>72</xdr:col>
      <xdr:colOff>38100</xdr:colOff>
      <xdr:row>97</xdr:row>
      <xdr:rowOff>129260</xdr:rowOff>
    </xdr:to>
    <xdr:sp macro="" textlink="">
      <xdr:nvSpPr>
        <xdr:cNvPr id="718" name="楕円 717"/>
        <xdr:cNvSpPr/>
      </xdr:nvSpPr>
      <xdr:spPr>
        <a:xfrm>
          <a:off x="13652500" y="1665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120387</xdr:rowOff>
    </xdr:from>
    <xdr:ext cx="534377" cy="259045"/>
    <xdr:sp macro="" textlink="">
      <xdr:nvSpPr>
        <xdr:cNvPr id="719" name="テキスト ボックス 718"/>
        <xdr:cNvSpPr txBox="1"/>
      </xdr:nvSpPr>
      <xdr:spPr>
        <a:xfrm>
          <a:off x="13436111" y="167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44602</xdr:rowOff>
    </xdr:from>
    <xdr:to>
      <xdr:col>67</xdr:col>
      <xdr:colOff>101600</xdr:colOff>
      <xdr:row>97</xdr:row>
      <xdr:rowOff>146202</xdr:rowOff>
    </xdr:to>
    <xdr:sp macro="" textlink="">
      <xdr:nvSpPr>
        <xdr:cNvPr id="720" name="楕円 719"/>
        <xdr:cNvSpPr/>
      </xdr:nvSpPr>
      <xdr:spPr>
        <a:xfrm>
          <a:off x="12763500" y="166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137329</xdr:rowOff>
    </xdr:from>
    <xdr:ext cx="534377" cy="259045"/>
    <xdr:sp macro="" textlink="">
      <xdr:nvSpPr>
        <xdr:cNvPr id="721" name="テキスト ボックス 720"/>
        <xdr:cNvSpPr txBox="1"/>
      </xdr:nvSpPr>
      <xdr:spPr>
        <a:xfrm>
          <a:off x="12547111" y="1676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決算全体を見ると、議会費、</a:t>
          </a:r>
          <a:r>
            <a:rPr kumimoji="1" lang="ja-JP" altLang="en-US" sz="1100">
              <a:solidFill>
                <a:schemeClr val="dk1"/>
              </a:solidFill>
              <a:effectLst/>
              <a:latin typeface="+mn-lt"/>
              <a:ea typeface="+mn-ea"/>
              <a:cs typeface="+mn-cs"/>
            </a:rPr>
            <a:t>商工費</a:t>
          </a:r>
          <a:r>
            <a:rPr kumimoji="1" lang="ja-JP" altLang="ja-JP" sz="1100">
              <a:solidFill>
                <a:schemeClr val="dk1"/>
              </a:solidFill>
              <a:effectLst/>
              <a:latin typeface="+mn-lt"/>
              <a:ea typeface="+mn-ea"/>
              <a:cs typeface="+mn-cs"/>
            </a:rPr>
            <a:t>及び公債費が類似団体と比べかなり低位なものとなっているが、</a:t>
          </a:r>
          <a:r>
            <a:rPr kumimoji="1" lang="ja-JP" altLang="en-US" sz="1100">
              <a:solidFill>
                <a:schemeClr val="dk1"/>
              </a:solidFill>
              <a:effectLst/>
              <a:latin typeface="+mn-lt"/>
              <a:ea typeface="+mn-ea"/>
              <a:cs typeface="+mn-cs"/>
            </a:rPr>
            <a:t>総務費</a:t>
          </a:r>
          <a:r>
            <a:rPr kumimoji="1" lang="ja-JP" altLang="ja-JP" sz="1100">
              <a:solidFill>
                <a:schemeClr val="dk1"/>
              </a:solidFill>
              <a:effectLst/>
              <a:latin typeface="+mn-lt"/>
              <a:ea typeface="+mn-ea"/>
              <a:cs typeface="+mn-cs"/>
            </a:rPr>
            <a:t>については</a:t>
          </a:r>
          <a:r>
            <a:rPr kumimoji="1" lang="ja-JP" altLang="en-US" sz="1100">
              <a:solidFill>
                <a:schemeClr val="dk1"/>
              </a:solidFill>
              <a:effectLst/>
              <a:latin typeface="+mn-lt"/>
              <a:ea typeface="+mn-ea"/>
              <a:cs typeface="+mn-cs"/>
            </a:rPr>
            <a:t>賦課徴収管理システム構築委託料の</a:t>
          </a:r>
          <a:r>
            <a:rPr kumimoji="1" lang="ja-JP" altLang="ja-JP" sz="1100">
              <a:solidFill>
                <a:schemeClr val="dk1"/>
              </a:solidFill>
              <a:effectLst/>
              <a:latin typeface="+mn-lt"/>
              <a:ea typeface="+mn-ea"/>
              <a:cs typeface="+mn-cs"/>
            </a:rPr>
            <a:t>増、</a:t>
          </a:r>
          <a:r>
            <a:rPr kumimoji="1" lang="ja-JP" altLang="en-US" sz="1100">
              <a:solidFill>
                <a:schemeClr val="dk1"/>
              </a:solidFill>
              <a:effectLst/>
              <a:latin typeface="+mn-lt"/>
              <a:ea typeface="+mn-ea"/>
              <a:cs typeface="+mn-cs"/>
            </a:rPr>
            <a:t>また、民生費は保育所児童運営委託料等により</a:t>
          </a:r>
          <a:r>
            <a:rPr kumimoji="1" lang="ja-JP" altLang="ja-JP" sz="1100">
              <a:solidFill>
                <a:schemeClr val="dk1"/>
              </a:solidFill>
              <a:effectLst/>
              <a:latin typeface="+mn-lt"/>
              <a:ea typeface="+mn-ea"/>
              <a:cs typeface="+mn-cs"/>
            </a:rPr>
            <a:t>増加している。</a:t>
          </a:r>
          <a:endParaRPr lang="ja-JP" altLang="ja-JP" sz="1400">
            <a:effectLst/>
          </a:endParaRPr>
        </a:p>
        <a:p>
          <a:r>
            <a:rPr kumimoji="1" lang="ja-JP" altLang="ja-JP" sz="1100">
              <a:solidFill>
                <a:schemeClr val="dk1"/>
              </a:solidFill>
              <a:effectLst/>
              <a:latin typeface="+mn-lt"/>
              <a:ea typeface="+mn-ea"/>
              <a:cs typeface="+mn-cs"/>
            </a:rPr>
            <a:t>労働費、農林水産費及び土木費は、類似団体とほぼ同様の経費であり、その経年変化についても同様となっているが、その中にあって一番のウエイトを持つ土木費は、補助事業を除くと公共下水道負担金・補助金が</a:t>
          </a:r>
          <a:r>
            <a:rPr kumimoji="1" lang="ja-JP" altLang="en-US" sz="1100">
              <a:solidFill>
                <a:schemeClr val="dk1"/>
              </a:solidFill>
              <a:effectLst/>
              <a:latin typeface="+mn-lt"/>
              <a:ea typeface="+mn-ea"/>
              <a:cs typeface="+mn-cs"/>
            </a:rPr>
            <a:t>大きな割合を占めている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目的別費用の中で民生費が、住民一人あたり</a:t>
          </a:r>
          <a:r>
            <a:rPr kumimoji="1" lang="en-US" altLang="ja-JP" sz="1100">
              <a:solidFill>
                <a:schemeClr val="dk1"/>
              </a:solidFill>
              <a:effectLst/>
              <a:latin typeface="+mn-lt"/>
              <a:ea typeface="+mn-ea"/>
              <a:cs typeface="+mn-cs"/>
            </a:rPr>
            <a:t>140,091</a:t>
          </a:r>
          <a:r>
            <a:rPr kumimoji="1" lang="ja-JP" altLang="ja-JP" sz="1100">
              <a:solidFill>
                <a:schemeClr val="dk1"/>
              </a:solidFill>
              <a:effectLst/>
              <a:latin typeface="+mn-lt"/>
              <a:ea typeface="+mn-ea"/>
              <a:cs typeface="+mn-cs"/>
            </a:rPr>
            <a:t>円と最も高い経費となっている。決算額でみると保育所児童運営費委託料</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の増があり、今後においても大幅な減少は難しいことから、他の経費の見直し等を検討していかなければならない。</a:t>
          </a:r>
          <a:endParaRPr lang="ja-JP" altLang="ja-JP" sz="1400">
            <a:effectLst/>
          </a:endParaRPr>
        </a:p>
        <a:p>
          <a:r>
            <a:rPr kumimoji="1" lang="ja-JP" altLang="ja-JP" sz="1100">
              <a:solidFill>
                <a:schemeClr val="dk1"/>
              </a:solidFill>
              <a:effectLst/>
              <a:latin typeface="+mn-lt"/>
              <a:ea typeface="+mn-ea"/>
              <a:cs typeface="+mn-cs"/>
            </a:rPr>
            <a:t>衛生費は、一部事務組合に対しての負担金が今後、組合の公債費も減少へ向かうことから逓減の傾向が見られる。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chemeClr val="dk1"/>
              </a:solidFill>
              <a:effectLst/>
              <a:latin typeface="+mn-lt"/>
              <a:ea typeface="+mn-ea"/>
              <a:cs typeface="+mn-cs"/>
            </a:rPr>
            <a:t>　</a:t>
          </a:r>
          <a:r>
            <a:rPr kumimoji="1" lang="ja-JP" altLang="ja-JP" sz="1000">
              <a:solidFill>
                <a:schemeClr val="dk1"/>
              </a:solidFill>
              <a:effectLst/>
              <a:latin typeface="+mn-lt"/>
              <a:ea typeface="+mn-ea"/>
              <a:cs typeface="+mn-cs"/>
            </a:rPr>
            <a:t>財政調整基金は、基金残高については、震災復興特別交付税の増額等により、平成２４年度現在高において増額となったものの、以降は減少していたが、平成２７年度に取り組み始めた財政構造改革による成果が一部にみられたことにより同基金の増加とともに実質単年度収支がプラスに転じた。</a:t>
          </a:r>
          <a:endParaRPr lang="ja-JP" altLang="ja-JP" sz="1000">
            <a:effectLst/>
          </a:endParaRPr>
        </a:p>
        <a:p>
          <a:r>
            <a:rPr kumimoji="1" lang="ja-JP" altLang="ja-JP" sz="1000">
              <a:solidFill>
                <a:schemeClr val="dk1"/>
              </a:solidFill>
              <a:effectLst/>
              <a:latin typeface="+mn-lt"/>
              <a:ea typeface="+mn-ea"/>
              <a:cs typeface="+mn-cs"/>
            </a:rPr>
            <a:t>　今後は、少子高齢化・人口減少社会の進行により本市を含めた国全体の経済規模が縮小し、市税及び地方交付税を含めた一般財源の確保が厳しくなることが予見されるが、財政構造改革の推進による中期財政計画に掲げる住民一人あたりの財政調整基金の増加を図っていく。</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岩手県滝沢市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連結実質赤字比率については、全会計において黒字であることから赤字比率はない。</a:t>
          </a:r>
          <a:endParaRPr lang="ja-JP" altLang="ja-JP" sz="1400">
            <a:effectLst/>
          </a:endParaRPr>
        </a:p>
        <a:p>
          <a:r>
            <a:rPr kumimoji="1" lang="ja-JP" altLang="ja-JP" sz="1100">
              <a:solidFill>
                <a:schemeClr val="dk1"/>
              </a:solidFill>
              <a:effectLst/>
              <a:latin typeface="+mn-lt"/>
              <a:ea typeface="+mn-ea"/>
              <a:cs typeface="+mn-cs"/>
            </a:rPr>
            <a:t>　しかしながら、公営企業に対しては基準外繰出しも行われていることから、今後は、一般会計における一般財源の確保が厳しくなっている現状を鑑み、繰出基準に基づいた繰出しを行うことに努め、適正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19514168</v>
      </c>
      <c r="BO4" s="424"/>
      <c r="BP4" s="424"/>
      <c r="BQ4" s="424"/>
      <c r="BR4" s="424"/>
      <c r="BS4" s="424"/>
      <c r="BT4" s="424"/>
      <c r="BU4" s="425"/>
      <c r="BV4" s="423">
        <v>20760878</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4</v>
      </c>
      <c r="CU4" s="608"/>
      <c r="CV4" s="608"/>
      <c r="CW4" s="608"/>
      <c r="CX4" s="608"/>
      <c r="CY4" s="608"/>
      <c r="CZ4" s="608"/>
      <c r="DA4" s="609"/>
      <c r="DB4" s="607">
        <v>3.3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19051221</v>
      </c>
      <c r="BO5" s="429"/>
      <c r="BP5" s="429"/>
      <c r="BQ5" s="429"/>
      <c r="BR5" s="429"/>
      <c r="BS5" s="429"/>
      <c r="BT5" s="429"/>
      <c r="BU5" s="430"/>
      <c r="BV5" s="428">
        <v>20323885</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91.2</v>
      </c>
      <c r="CU5" s="399"/>
      <c r="CV5" s="399"/>
      <c r="CW5" s="399"/>
      <c r="CX5" s="399"/>
      <c r="CY5" s="399"/>
      <c r="CZ5" s="399"/>
      <c r="DA5" s="400"/>
      <c r="DB5" s="398">
        <v>89.7</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462947</v>
      </c>
      <c r="BO6" s="429"/>
      <c r="BP6" s="429"/>
      <c r="BQ6" s="429"/>
      <c r="BR6" s="429"/>
      <c r="BS6" s="429"/>
      <c r="BT6" s="429"/>
      <c r="BU6" s="430"/>
      <c r="BV6" s="428">
        <v>436993</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96</v>
      </c>
      <c r="CU6" s="582"/>
      <c r="CV6" s="582"/>
      <c r="CW6" s="582"/>
      <c r="CX6" s="582"/>
      <c r="CY6" s="582"/>
      <c r="CZ6" s="582"/>
      <c r="DA6" s="583"/>
      <c r="DB6" s="581">
        <v>95.7</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31101</v>
      </c>
      <c r="BO7" s="429"/>
      <c r="BP7" s="429"/>
      <c r="BQ7" s="429"/>
      <c r="BR7" s="429"/>
      <c r="BS7" s="429"/>
      <c r="BT7" s="429"/>
      <c r="BU7" s="430"/>
      <c r="BV7" s="428">
        <v>85674</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10670369</v>
      </c>
      <c r="CU7" s="429"/>
      <c r="CV7" s="429"/>
      <c r="CW7" s="429"/>
      <c r="CX7" s="429"/>
      <c r="CY7" s="429"/>
      <c r="CZ7" s="429"/>
      <c r="DA7" s="430"/>
      <c r="DB7" s="428">
        <v>10560957</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93</v>
      </c>
      <c r="AV8" s="486"/>
      <c r="AW8" s="486"/>
      <c r="AX8" s="486"/>
      <c r="AY8" s="408" t="s">
        <v>108</v>
      </c>
      <c r="AZ8" s="409"/>
      <c r="BA8" s="409"/>
      <c r="BB8" s="409"/>
      <c r="BC8" s="409"/>
      <c r="BD8" s="409"/>
      <c r="BE8" s="409"/>
      <c r="BF8" s="409"/>
      <c r="BG8" s="409"/>
      <c r="BH8" s="409"/>
      <c r="BI8" s="409"/>
      <c r="BJ8" s="409"/>
      <c r="BK8" s="409"/>
      <c r="BL8" s="409"/>
      <c r="BM8" s="410"/>
      <c r="BN8" s="428">
        <v>431846</v>
      </c>
      <c r="BO8" s="429"/>
      <c r="BP8" s="429"/>
      <c r="BQ8" s="429"/>
      <c r="BR8" s="429"/>
      <c r="BS8" s="429"/>
      <c r="BT8" s="429"/>
      <c r="BU8" s="430"/>
      <c r="BV8" s="428">
        <v>351319</v>
      </c>
      <c r="BW8" s="429"/>
      <c r="BX8" s="429"/>
      <c r="BY8" s="429"/>
      <c r="BZ8" s="429"/>
      <c r="CA8" s="429"/>
      <c r="CB8" s="429"/>
      <c r="CC8" s="430"/>
      <c r="CD8" s="437" t="s">
        <v>109</v>
      </c>
      <c r="CE8" s="438"/>
      <c r="CF8" s="438"/>
      <c r="CG8" s="438"/>
      <c r="CH8" s="438"/>
      <c r="CI8" s="438"/>
      <c r="CJ8" s="438"/>
      <c r="CK8" s="438"/>
      <c r="CL8" s="438"/>
      <c r="CM8" s="438"/>
      <c r="CN8" s="438"/>
      <c r="CO8" s="438"/>
      <c r="CP8" s="438"/>
      <c r="CQ8" s="438"/>
      <c r="CR8" s="438"/>
      <c r="CS8" s="439"/>
      <c r="CT8" s="541">
        <v>0.6</v>
      </c>
      <c r="CU8" s="542"/>
      <c r="CV8" s="542"/>
      <c r="CW8" s="542"/>
      <c r="CX8" s="542"/>
      <c r="CY8" s="542"/>
      <c r="CZ8" s="542"/>
      <c r="DA8" s="543"/>
      <c r="DB8" s="541">
        <v>0.59</v>
      </c>
      <c r="DC8" s="542"/>
      <c r="DD8" s="542"/>
      <c r="DE8" s="542"/>
      <c r="DF8" s="542"/>
      <c r="DG8" s="542"/>
      <c r="DH8" s="542"/>
      <c r="DI8" s="543"/>
      <c r="DJ8" s="186"/>
      <c r="DK8" s="186"/>
      <c r="DL8" s="186"/>
      <c r="DM8" s="186"/>
      <c r="DN8" s="186"/>
      <c r="DO8" s="186"/>
    </row>
    <row r="9" spans="1:119" ht="18.75" customHeight="1" thickBot="1" x14ac:dyDescent="0.2">
      <c r="A9" s="187"/>
      <c r="B9" s="570" t="s">
        <v>110</v>
      </c>
      <c r="C9" s="571"/>
      <c r="D9" s="571"/>
      <c r="E9" s="571"/>
      <c r="F9" s="571"/>
      <c r="G9" s="571"/>
      <c r="H9" s="571"/>
      <c r="I9" s="571"/>
      <c r="J9" s="571"/>
      <c r="K9" s="491"/>
      <c r="L9" s="572" t="s">
        <v>111</v>
      </c>
      <c r="M9" s="573"/>
      <c r="N9" s="573"/>
      <c r="O9" s="573"/>
      <c r="P9" s="573"/>
      <c r="Q9" s="574"/>
      <c r="R9" s="575">
        <v>55463</v>
      </c>
      <c r="S9" s="576"/>
      <c r="T9" s="576"/>
      <c r="U9" s="576"/>
      <c r="V9" s="577"/>
      <c r="W9" s="507" t="s">
        <v>112</v>
      </c>
      <c r="X9" s="508"/>
      <c r="Y9" s="508"/>
      <c r="Z9" s="508"/>
      <c r="AA9" s="508"/>
      <c r="AB9" s="508"/>
      <c r="AC9" s="508"/>
      <c r="AD9" s="508"/>
      <c r="AE9" s="508"/>
      <c r="AF9" s="508"/>
      <c r="AG9" s="508"/>
      <c r="AH9" s="508"/>
      <c r="AI9" s="508"/>
      <c r="AJ9" s="508"/>
      <c r="AK9" s="508"/>
      <c r="AL9" s="578"/>
      <c r="AM9" s="497" t="s">
        <v>113</v>
      </c>
      <c r="AN9" s="402"/>
      <c r="AO9" s="402"/>
      <c r="AP9" s="402"/>
      <c r="AQ9" s="402"/>
      <c r="AR9" s="402"/>
      <c r="AS9" s="402"/>
      <c r="AT9" s="403"/>
      <c r="AU9" s="485" t="s">
        <v>104</v>
      </c>
      <c r="AV9" s="486"/>
      <c r="AW9" s="486"/>
      <c r="AX9" s="486"/>
      <c r="AY9" s="408" t="s">
        <v>114</v>
      </c>
      <c r="AZ9" s="409"/>
      <c r="BA9" s="409"/>
      <c r="BB9" s="409"/>
      <c r="BC9" s="409"/>
      <c r="BD9" s="409"/>
      <c r="BE9" s="409"/>
      <c r="BF9" s="409"/>
      <c r="BG9" s="409"/>
      <c r="BH9" s="409"/>
      <c r="BI9" s="409"/>
      <c r="BJ9" s="409"/>
      <c r="BK9" s="409"/>
      <c r="BL9" s="409"/>
      <c r="BM9" s="410"/>
      <c r="BN9" s="428">
        <v>80527</v>
      </c>
      <c r="BO9" s="429"/>
      <c r="BP9" s="429"/>
      <c r="BQ9" s="429"/>
      <c r="BR9" s="429"/>
      <c r="BS9" s="429"/>
      <c r="BT9" s="429"/>
      <c r="BU9" s="430"/>
      <c r="BV9" s="428">
        <v>61321</v>
      </c>
      <c r="BW9" s="429"/>
      <c r="BX9" s="429"/>
      <c r="BY9" s="429"/>
      <c r="BZ9" s="429"/>
      <c r="CA9" s="429"/>
      <c r="CB9" s="429"/>
      <c r="CC9" s="430"/>
      <c r="CD9" s="437" t="s">
        <v>115</v>
      </c>
      <c r="CE9" s="438"/>
      <c r="CF9" s="438"/>
      <c r="CG9" s="438"/>
      <c r="CH9" s="438"/>
      <c r="CI9" s="438"/>
      <c r="CJ9" s="438"/>
      <c r="CK9" s="438"/>
      <c r="CL9" s="438"/>
      <c r="CM9" s="438"/>
      <c r="CN9" s="438"/>
      <c r="CO9" s="438"/>
      <c r="CP9" s="438"/>
      <c r="CQ9" s="438"/>
      <c r="CR9" s="438"/>
      <c r="CS9" s="439"/>
      <c r="CT9" s="398">
        <v>11.3</v>
      </c>
      <c r="CU9" s="399"/>
      <c r="CV9" s="399"/>
      <c r="CW9" s="399"/>
      <c r="CX9" s="399"/>
      <c r="CY9" s="399"/>
      <c r="CZ9" s="399"/>
      <c r="DA9" s="400"/>
      <c r="DB9" s="398">
        <v>10.8</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116</v>
      </c>
      <c r="M10" s="402"/>
      <c r="N10" s="402"/>
      <c r="O10" s="402"/>
      <c r="P10" s="402"/>
      <c r="Q10" s="403"/>
      <c r="R10" s="404">
        <v>53857</v>
      </c>
      <c r="S10" s="405"/>
      <c r="T10" s="405"/>
      <c r="U10" s="405"/>
      <c r="V10" s="407"/>
      <c r="W10" s="579"/>
      <c r="X10" s="390"/>
      <c r="Y10" s="390"/>
      <c r="Z10" s="390"/>
      <c r="AA10" s="390"/>
      <c r="AB10" s="390"/>
      <c r="AC10" s="390"/>
      <c r="AD10" s="390"/>
      <c r="AE10" s="390"/>
      <c r="AF10" s="390"/>
      <c r="AG10" s="390"/>
      <c r="AH10" s="390"/>
      <c r="AI10" s="390"/>
      <c r="AJ10" s="390"/>
      <c r="AK10" s="390"/>
      <c r="AL10" s="580"/>
      <c r="AM10" s="497" t="s">
        <v>117</v>
      </c>
      <c r="AN10" s="402"/>
      <c r="AO10" s="402"/>
      <c r="AP10" s="402"/>
      <c r="AQ10" s="402"/>
      <c r="AR10" s="402"/>
      <c r="AS10" s="402"/>
      <c r="AT10" s="403"/>
      <c r="AU10" s="485" t="s">
        <v>118</v>
      </c>
      <c r="AV10" s="486"/>
      <c r="AW10" s="486"/>
      <c r="AX10" s="486"/>
      <c r="AY10" s="408" t="s">
        <v>119</v>
      </c>
      <c r="AZ10" s="409"/>
      <c r="BA10" s="409"/>
      <c r="BB10" s="409"/>
      <c r="BC10" s="409"/>
      <c r="BD10" s="409"/>
      <c r="BE10" s="409"/>
      <c r="BF10" s="409"/>
      <c r="BG10" s="409"/>
      <c r="BH10" s="409"/>
      <c r="BI10" s="409"/>
      <c r="BJ10" s="409"/>
      <c r="BK10" s="409"/>
      <c r="BL10" s="409"/>
      <c r="BM10" s="410"/>
      <c r="BN10" s="428">
        <v>499692</v>
      </c>
      <c r="BO10" s="429"/>
      <c r="BP10" s="429"/>
      <c r="BQ10" s="429"/>
      <c r="BR10" s="429"/>
      <c r="BS10" s="429"/>
      <c r="BT10" s="429"/>
      <c r="BU10" s="430"/>
      <c r="BV10" s="428">
        <v>428314</v>
      </c>
      <c r="BW10" s="429"/>
      <c r="BX10" s="429"/>
      <c r="BY10" s="429"/>
      <c r="BZ10" s="429"/>
      <c r="CA10" s="429"/>
      <c r="CB10" s="429"/>
      <c r="CC10" s="430"/>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121</v>
      </c>
      <c r="M11" s="475"/>
      <c r="N11" s="475"/>
      <c r="O11" s="475"/>
      <c r="P11" s="475"/>
      <c r="Q11" s="476"/>
      <c r="R11" s="567" t="s">
        <v>122</v>
      </c>
      <c r="S11" s="568"/>
      <c r="T11" s="568"/>
      <c r="U11" s="568"/>
      <c r="V11" s="569"/>
      <c r="W11" s="579"/>
      <c r="X11" s="390"/>
      <c r="Y11" s="390"/>
      <c r="Z11" s="390"/>
      <c r="AA11" s="390"/>
      <c r="AB11" s="390"/>
      <c r="AC11" s="390"/>
      <c r="AD11" s="390"/>
      <c r="AE11" s="390"/>
      <c r="AF11" s="390"/>
      <c r="AG11" s="390"/>
      <c r="AH11" s="390"/>
      <c r="AI11" s="390"/>
      <c r="AJ11" s="390"/>
      <c r="AK11" s="390"/>
      <c r="AL11" s="580"/>
      <c r="AM11" s="497" t="s">
        <v>123</v>
      </c>
      <c r="AN11" s="402"/>
      <c r="AO11" s="402"/>
      <c r="AP11" s="402"/>
      <c r="AQ11" s="402"/>
      <c r="AR11" s="402"/>
      <c r="AS11" s="402"/>
      <c r="AT11" s="403"/>
      <c r="AU11" s="485" t="s">
        <v>93</v>
      </c>
      <c r="AV11" s="486"/>
      <c r="AW11" s="486"/>
      <c r="AX11" s="486"/>
      <c r="AY11" s="408" t="s">
        <v>124</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125</v>
      </c>
      <c r="CE11" s="438"/>
      <c r="CF11" s="438"/>
      <c r="CG11" s="438"/>
      <c r="CH11" s="438"/>
      <c r="CI11" s="438"/>
      <c r="CJ11" s="438"/>
      <c r="CK11" s="438"/>
      <c r="CL11" s="438"/>
      <c r="CM11" s="438"/>
      <c r="CN11" s="438"/>
      <c r="CO11" s="438"/>
      <c r="CP11" s="438"/>
      <c r="CQ11" s="438"/>
      <c r="CR11" s="438"/>
      <c r="CS11" s="439"/>
      <c r="CT11" s="541" t="s">
        <v>126</v>
      </c>
      <c r="CU11" s="542"/>
      <c r="CV11" s="542"/>
      <c r="CW11" s="542"/>
      <c r="CX11" s="542"/>
      <c r="CY11" s="542"/>
      <c r="CZ11" s="542"/>
      <c r="DA11" s="543"/>
      <c r="DB11" s="541" t="s">
        <v>127</v>
      </c>
      <c r="DC11" s="542"/>
      <c r="DD11" s="542"/>
      <c r="DE11" s="542"/>
      <c r="DF11" s="542"/>
      <c r="DG11" s="542"/>
      <c r="DH11" s="542"/>
      <c r="DI11" s="543"/>
      <c r="DJ11" s="186"/>
      <c r="DK11" s="186"/>
      <c r="DL11" s="186"/>
      <c r="DM11" s="186"/>
      <c r="DN11" s="186"/>
      <c r="DO11" s="186"/>
    </row>
    <row r="12" spans="1:119" ht="18.75" customHeight="1" x14ac:dyDescent="0.15">
      <c r="A12" s="187"/>
      <c r="B12" s="544" t="s">
        <v>128</v>
      </c>
      <c r="C12" s="545"/>
      <c r="D12" s="545"/>
      <c r="E12" s="545"/>
      <c r="F12" s="545"/>
      <c r="G12" s="545"/>
      <c r="H12" s="545"/>
      <c r="I12" s="545"/>
      <c r="J12" s="545"/>
      <c r="K12" s="546"/>
      <c r="L12" s="553" t="s">
        <v>129</v>
      </c>
      <c r="M12" s="554"/>
      <c r="N12" s="554"/>
      <c r="O12" s="554"/>
      <c r="P12" s="554"/>
      <c r="Q12" s="555"/>
      <c r="R12" s="556">
        <v>55448</v>
      </c>
      <c r="S12" s="557"/>
      <c r="T12" s="557"/>
      <c r="U12" s="557"/>
      <c r="V12" s="558"/>
      <c r="W12" s="559" t="s">
        <v>1</v>
      </c>
      <c r="X12" s="486"/>
      <c r="Y12" s="486"/>
      <c r="Z12" s="486"/>
      <c r="AA12" s="486"/>
      <c r="AB12" s="560"/>
      <c r="AC12" s="561" t="s">
        <v>130</v>
      </c>
      <c r="AD12" s="562"/>
      <c r="AE12" s="562"/>
      <c r="AF12" s="562"/>
      <c r="AG12" s="563"/>
      <c r="AH12" s="561" t="s">
        <v>131</v>
      </c>
      <c r="AI12" s="562"/>
      <c r="AJ12" s="562"/>
      <c r="AK12" s="562"/>
      <c r="AL12" s="564"/>
      <c r="AM12" s="497" t="s">
        <v>132</v>
      </c>
      <c r="AN12" s="402"/>
      <c r="AO12" s="402"/>
      <c r="AP12" s="402"/>
      <c r="AQ12" s="402"/>
      <c r="AR12" s="402"/>
      <c r="AS12" s="402"/>
      <c r="AT12" s="403"/>
      <c r="AU12" s="485" t="s">
        <v>133</v>
      </c>
      <c r="AV12" s="486"/>
      <c r="AW12" s="486"/>
      <c r="AX12" s="486"/>
      <c r="AY12" s="408" t="s">
        <v>134</v>
      </c>
      <c r="AZ12" s="409"/>
      <c r="BA12" s="409"/>
      <c r="BB12" s="409"/>
      <c r="BC12" s="409"/>
      <c r="BD12" s="409"/>
      <c r="BE12" s="409"/>
      <c r="BF12" s="409"/>
      <c r="BG12" s="409"/>
      <c r="BH12" s="409"/>
      <c r="BI12" s="409"/>
      <c r="BJ12" s="409"/>
      <c r="BK12" s="409"/>
      <c r="BL12" s="409"/>
      <c r="BM12" s="410"/>
      <c r="BN12" s="428">
        <v>389421</v>
      </c>
      <c r="BO12" s="429"/>
      <c r="BP12" s="429"/>
      <c r="BQ12" s="429"/>
      <c r="BR12" s="429"/>
      <c r="BS12" s="429"/>
      <c r="BT12" s="429"/>
      <c r="BU12" s="430"/>
      <c r="BV12" s="428">
        <v>324181</v>
      </c>
      <c r="BW12" s="429"/>
      <c r="BX12" s="429"/>
      <c r="BY12" s="429"/>
      <c r="BZ12" s="429"/>
      <c r="CA12" s="429"/>
      <c r="CB12" s="429"/>
      <c r="CC12" s="430"/>
      <c r="CD12" s="437" t="s">
        <v>135</v>
      </c>
      <c r="CE12" s="438"/>
      <c r="CF12" s="438"/>
      <c r="CG12" s="438"/>
      <c r="CH12" s="438"/>
      <c r="CI12" s="438"/>
      <c r="CJ12" s="438"/>
      <c r="CK12" s="438"/>
      <c r="CL12" s="438"/>
      <c r="CM12" s="438"/>
      <c r="CN12" s="438"/>
      <c r="CO12" s="438"/>
      <c r="CP12" s="438"/>
      <c r="CQ12" s="438"/>
      <c r="CR12" s="438"/>
      <c r="CS12" s="439"/>
      <c r="CT12" s="541" t="s">
        <v>136</v>
      </c>
      <c r="CU12" s="542"/>
      <c r="CV12" s="542"/>
      <c r="CW12" s="542"/>
      <c r="CX12" s="542"/>
      <c r="CY12" s="542"/>
      <c r="CZ12" s="542"/>
      <c r="DA12" s="543"/>
      <c r="DB12" s="541" t="s">
        <v>136</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137</v>
      </c>
      <c r="N13" s="529"/>
      <c r="O13" s="529"/>
      <c r="P13" s="529"/>
      <c r="Q13" s="530"/>
      <c r="R13" s="531">
        <v>55187</v>
      </c>
      <c r="S13" s="532"/>
      <c r="T13" s="532"/>
      <c r="U13" s="532"/>
      <c r="V13" s="533"/>
      <c r="W13" s="519" t="s">
        <v>138</v>
      </c>
      <c r="X13" s="441"/>
      <c r="Y13" s="441"/>
      <c r="Z13" s="441"/>
      <c r="AA13" s="441"/>
      <c r="AB13" s="442"/>
      <c r="AC13" s="404">
        <v>1399</v>
      </c>
      <c r="AD13" s="405"/>
      <c r="AE13" s="405"/>
      <c r="AF13" s="405"/>
      <c r="AG13" s="406"/>
      <c r="AH13" s="404">
        <v>1374</v>
      </c>
      <c r="AI13" s="405"/>
      <c r="AJ13" s="405"/>
      <c r="AK13" s="405"/>
      <c r="AL13" s="407"/>
      <c r="AM13" s="497" t="s">
        <v>139</v>
      </c>
      <c r="AN13" s="402"/>
      <c r="AO13" s="402"/>
      <c r="AP13" s="402"/>
      <c r="AQ13" s="402"/>
      <c r="AR13" s="402"/>
      <c r="AS13" s="402"/>
      <c r="AT13" s="403"/>
      <c r="AU13" s="485" t="s">
        <v>133</v>
      </c>
      <c r="AV13" s="486"/>
      <c r="AW13" s="486"/>
      <c r="AX13" s="486"/>
      <c r="AY13" s="408" t="s">
        <v>140</v>
      </c>
      <c r="AZ13" s="409"/>
      <c r="BA13" s="409"/>
      <c r="BB13" s="409"/>
      <c r="BC13" s="409"/>
      <c r="BD13" s="409"/>
      <c r="BE13" s="409"/>
      <c r="BF13" s="409"/>
      <c r="BG13" s="409"/>
      <c r="BH13" s="409"/>
      <c r="BI13" s="409"/>
      <c r="BJ13" s="409"/>
      <c r="BK13" s="409"/>
      <c r="BL13" s="409"/>
      <c r="BM13" s="410"/>
      <c r="BN13" s="428">
        <v>190798</v>
      </c>
      <c r="BO13" s="429"/>
      <c r="BP13" s="429"/>
      <c r="BQ13" s="429"/>
      <c r="BR13" s="429"/>
      <c r="BS13" s="429"/>
      <c r="BT13" s="429"/>
      <c r="BU13" s="430"/>
      <c r="BV13" s="428">
        <v>165454</v>
      </c>
      <c r="BW13" s="429"/>
      <c r="BX13" s="429"/>
      <c r="BY13" s="429"/>
      <c r="BZ13" s="429"/>
      <c r="CA13" s="429"/>
      <c r="CB13" s="429"/>
      <c r="CC13" s="430"/>
      <c r="CD13" s="437" t="s">
        <v>141</v>
      </c>
      <c r="CE13" s="438"/>
      <c r="CF13" s="438"/>
      <c r="CG13" s="438"/>
      <c r="CH13" s="438"/>
      <c r="CI13" s="438"/>
      <c r="CJ13" s="438"/>
      <c r="CK13" s="438"/>
      <c r="CL13" s="438"/>
      <c r="CM13" s="438"/>
      <c r="CN13" s="438"/>
      <c r="CO13" s="438"/>
      <c r="CP13" s="438"/>
      <c r="CQ13" s="438"/>
      <c r="CR13" s="438"/>
      <c r="CS13" s="439"/>
      <c r="CT13" s="398">
        <v>6.1</v>
      </c>
      <c r="CU13" s="399"/>
      <c r="CV13" s="399"/>
      <c r="CW13" s="399"/>
      <c r="CX13" s="399"/>
      <c r="CY13" s="399"/>
      <c r="CZ13" s="399"/>
      <c r="DA13" s="400"/>
      <c r="DB13" s="398">
        <v>6.8</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142</v>
      </c>
      <c r="M14" s="565"/>
      <c r="N14" s="565"/>
      <c r="O14" s="565"/>
      <c r="P14" s="565"/>
      <c r="Q14" s="566"/>
      <c r="R14" s="531">
        <v>55288</v>
      </c>
      <c r="S14" s="532"/>
      <c r="T14" s="532"/>
      <c r="U14" s="532"/>
      <c r="V14" s="533"/>
      <c r="W14" s="534"/>
      <c r="X14" s="444"/>
      <c r="Y14" s="444"/>
      <c r="Z14" s="444"/>
      <c r="AA14" s="444"/>
      <c r="AB14" s="445"/>
      <c r="AC14" s="524">
        <v>5.0999999999999996</v>
      </c>
      <c r="AD14" s="525"/>
      <c r="AE14" s="525"/>
      <c r="AF14" s="525"/>
      <c r="AG14" s="526"/>
      <c r="AH14" s="524">
        <v>5.3</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143</v>
      </c>
      <c r="CE14" s="435"/>
      <c r="CF14" s="435"/>
      <c r="CG14" s="435"/>
      <c r="CH14" s="435"/>
      <c r="CI14" s="435"/>
      <c r="CJ14" s="435"/>
      <c r="CK14" s="435"/>
      <c r="CL14" s="435"/>
      <c r="CM14" s="435"/>
      <c r="CN14" s="435"/>
      <c r="CO14" s="435"/>
      <c r="CP14" s="435"/>
      <c r="CQ14" s="435"/>
      <c r="CR14" s="435"/>
      <c r="CS14" s="436"/>
      <c r="CT14" s="535">
        <v>66.3</v>
      </c>
      <c r="CU14" s="536"/>
      <c r="CV14" s="536"/>
      <c r="CW14" s="536"/>
      <c r="CX14" s="536"/>
      <c r="CY14" s="536"/>
      <c r="CZ14" s="536"/>
      <c r="DA14" s="537"/>
      <c r="DB14" s="535">
        <v>59.8</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137</v>
      </c>
      <c r="N15" s="529"/>
      <c r="O15" s="529"/>
      <c r="P15" s="529"/>
      <c r="Q15" s="530"/>
      <c r="R15" s="531">
        <v>55099</v>
      </c>
      <c r="S15" s="532"/>
      <c r="T15" s="532"/>
      <c r="U15" s="532"/>
      <c r="V15" s="533"/>
      <c r="W15" s="519" t="s">
        <v>144</v>
      </c>
      <c r="X15" s="441"/>
      <c r="Y15" s="441"/>
      <c r="Z15" s="441"/>
      <c r="AA15" s="441"/>
      <c r="AB15" s="442"/>
      <c r="AC15" s="404">
        <v>6100</v>
      </c>
      <c r="AD15" s="405"/>
      <c r="AE15" s="405"/>
      <c r="AF15" s="405"/>
      <c r="AG15" s="406"/>
      <c r="AH15" s="404">
        <v>5683</v>
      </c>
      <c r="AI15" s="405"/>
      <c r="AJ15" s="405"/>
      <c r="AK15" s="405"/>
      <c r="AL15" s="407"/>
      <c r="AM15" s="497"/>
      <c r="AN15" s="402"/>
      <c r="AO15" s="402"/>
      <c r="AP15" s="402"/>
      <c r="AQ15" s="402"/>
      <c r="AR15" s="402"/>
      <c r="AS15" s="402"/>
      <c r="AT15" s="403"/>
      <c r="AU15" s="485"/>
      <c r="AV15" s="486"/>
      <c r="AW15" s="486"/>
      <c r="AX15" s="486"/>
      <c r="AY15" s="420" t="s">
        <v>145</v>
      </c>
      <c r="AZ15" s="421"/>
      <c r="BA15" s="421"/>
      <c r="BB15" s="421"/>
      <c r="BC15" s="421"/>
      <c r="BD15" s="421"/>
      <c r="BE15" s="421"/>
      <c r="BF15" s="421"/>
      <c r="BG15" s="421"/>
      <c r="BH15" s="421"/>
      <c r="BI15" s="421"/>
      <c r="BJ15" s="421"/>
      <c r="BK15" s="421"/>
      <c r="BL15" s="421"/>
      <c r="BM15" s="422"/>
      <c r="BN15" s="423">
        <v>5229662</v>
      </c>
      <c r="BO15" s="424"/>
      <c r="BP15" s="424"/>
      <c r="BQ15" s="424"/>
      <c r="BR15" s="424"/>
      <c r="BS15" s="424"/>
      <c r="BT15" s="424"/>
      <c r="BU15" s="425"/>
      <c r="BV15" s="423">
        <v>5150294</v>
      </c>
      <c r="BW15" s="424"/>
      <c r="BX15" s="424"/>
      <c r="BY15" s="424"/>
      <c r="BZ15" s="424"/>
      <c r="CA15" s="424"/>
      <c r="CB15" s="424"/>
      <c r="CC15" s="425"/>
      <c r="CD15" s="538" t="s">
        <v>146</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147</v>
      </c>
      <c r="M16" s="522"/>
      <c r="N16" s="522"/>
      <c r="O16" s="522"/>
      <c r="P16" s="522"/>
      <c r="Q16" s="523"/>
      <c r="R16" s="516" t="s">
        <v>148</v>
      </c>
      <c r="S16" s="517"/>
      <c r="T16" s="517"/>
      <c r="U16" s="517"/>
      <c r="V16" s="518"/>
      <c r="W16" s="534"/>
      <c r="X16" s="444"/>
      <c r="Y16" s="444"/>
      <c r="Z16" s="444"/>
      <c r="AA16" s="444"/>
      <c r="AB16" s="445"/>
      <c r="AC16" s="524">
        <v>22.4</v>
      </c>
      <c r="AD16" s="525"/>
      <c r="AE16" s="525"/>
      <c r="AF16" s="525"/>
      <c r="AG16" s="526"/>
      <c r="AH16" s="524">
        <v>21.8</v>
      </c>
      <c r="AI16" s="525"/>
      <c r="AJ16" s="525"/>
      <c r="AK16" s="525"/>
      <c r="AL16" s="527"/>
      <c r="AM16" s="497"/>
      <c r="AN16" s="402"/>
      <c r="AO16" s="402"/>
      <c r="AP16" s="402"/>
      <c r="AQ16" s="402"/>
      <c r="AR16" s="402"/>
      <c r="AS16" s="402"/>
      <c r="AT16" s="403"/>
      <c r="AU16" s="485"/>
      <c r="AV16" s="486"/>
      <c r="AW16" s="486"/>
      <c r="AX16" s="486"/>
      <c r="AY16" s="408" t="s">
        <v>149</v>
      </c>
      <c r="AZ16" s="409"/>
      <c r="BA16" s="409"/>
      <c r="BB16" s="409"/>
      <c r="BC16" s="409"/>
      <c r="BD16" s="409"/>
      <c r="BE16" s="409"/>
      <c r="BF16" s="409"/>
      <c r="BG16" s="409"/>
      <c r="BH16" s="409"/>
      <c r="BI16" s="409"/>
      <c r="BJ16" s="409"/>
      <c r="BK16" s="409"/>
      <c r="BL16" s="409"/>
      <c r="BM16" s="410"/>
      <c r="BN16" s="428">
        <v>8819415</v>
      </c>
      <c r="BO16" s="429"/>
      <c r="BP16" s="429"/>
      <c r="BQ16" s="429"/>
      <c r="BR16" s="429"/>
      <c r="BS16" s="429"/>
      <c r="BT16" s="429"/>
      <c r="BU16" s="430"/>
      <c r="BV16" s="428">
        <v>8592439</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150</v>
      </c>
      <c r="N17" s="514"/>
      <c r="O17" s="514"/>
      <c r="P17" s="514"/>
      <c r="Q17" s="515"/>
      <c r="R17" s="516" t="s">
        <v>151</v>
      </c>
      <c r="S17" s="517"/>
      <c r="T17" s="517"/>
      <c r="U17" s="517"/>
      <c r="V17" s="518"/>
      <c r="W17" s="519" t="s">
        <v>152</v>
      </c>
      <c r="X17" s="441"/>
      <c r="Y17" s="441"/>
      <c r="Z17" s="441"/>
      <c r="AA17" s="441"/>
      <c r="AB17" s="442"/>
      <c r="AC17" s="404">
        <v>19792</v>
      </c>
      <c r="AD17" s="405"/>
      <c r="AE17" s="405"/>
      <c r="AF17" s="405"/>
      <c r="AG17" s="406"/>
      <c r="AH17" s="404">
        <v>19067</v>
      </c>
      <c r="AI17" s="405"/>
      <c r="AJ17" s="405"/>
      <c r="AK17" s="405"/>
      <c r="AL17" s="407"/>
      <c r="AM17" s="497"/>
      <c r="AN17" s="402"/>
      <c r="AO17" s="402"/>
      <c r="AP17" s="402"/>
      <c r="AQ17" s="402"/>
      <c r="AR17" s="402"/>
      <c r="AS17" s="402"/>
      <c r="AT17" s="403"/>
      <c r="AU17" s="485"/>
      <c r="AV17" s="486"/>
      <c r="AW17" s="486"/>
      <c r="AX17" s="486"/>
      <c r="AY17" s="408" t="s">
        <v>153</v>
      </c>
      <c r="AZ17" s="409"/>
      <c r="BA17" s="409"/>
      <c r="BB17" s="409"/>
      <c r="BC17" s="409"/>
      <c r="BD17" s="409"/>
      <c r="BE17" s="409"/>
      <c r="BF17" s="409"/>
      <c r="BG17" s="409"/>
      <c r="BH17" s="409"/>
      <c r="BI17" s="409"/>
      <c r="BJ17" s="409"/>
      <c r="BK17" s="409"/>
      <c r="BL17" s="409"/>
      <c r="BM17" s="410"/>
      <c r="BN17" s="428">
        <v>6558212</v>
      </c>
      <c r="BO17" s="429"/>
      <c r="BP17" s="429"/>
      <c r="BQ17" s="429"/>
      <c r="BR17" s="429"/>
      <c r="BS17" s="429"/>
      <c r="BT17" s="429"/>
      <c r="BU17" s="430"/>
      <c r="BV17" s="428">
        <v>6451482</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154</v>
      </c>
      <c r="C18" s="491"/>
      <c r="D18" s="491"/>
      <c r="E18" s="492"/>
      <c r="F18" s="492"/>
      <c r="G18" s="492"/>
      <c r="H18" s="492"/>
      <c r="I18" s="492"/>
      <c r="J18" s="492"/>
      <c r="K18" s="492"/>
      <c r="L18" s="493">
        <v>182.46</v>
      </c>
      <c r="M18" s="493"/>
      <c r="N18" s="493"/>
      <c r="O18" s="493"/>
      <c r="P18" s="493"/>
      <c r="Q18" s="493"/>
      <c r="R18" s="494"/>
      <c r="S18" s="494"/>
      <c r="T18" s="494"/>
      <c r="U18" s="494"/>
      <c r="V18" s="495"/>
      <c r="W18" s="509"/>
      <c r="X18" s="510"/>
      <c r="Y18" s="510"/>
      <c r="Z18" s="510"/>
      <c r="AA18" s="510"/>
      <c r="AB18" s="520"/>
      <c r="AC18" s="392">
        <v>72.5</v>
      </c>
      <c r="AD18" s="393"/>
      <c r="AE18" s="393"/>
      <c r="AF18" s="393"/>
      <c r="AG18" s="496"/>
      <c r="AH18" s="392">
        <v>73</v>
      </c>
      <c r="AI18" s="393"/>
      <c r="AJ18" s="393"/>
      <c r="AK18" s="393"/>
      <c r="AL18" s="394"/>
      <c r="AM18" s="497"/>
      <c r="AN18" s="402"/>
      <c r="AO18" s="402"/>
      <c r="AP18" s="402"/>
      <c r="AQ18" s="402"/>
      <c r="AR18" s="402"/>
      <c r="AS18" s="402"/>
      <c r="AT18" s="403"/>
      <c r="AU18" s="485"/>
      <c r="AV18" s="486"/>
      <c r="AW18" s="486"/>
      <c r="AX18" s="486"/>
      <c r="AY18" s="408" t="s">
        <v>155</v>
      </c>
      <c r="AZ18" s="409"/>
      <c r="BA18" s="409"/>
      <c r="BB18" s="409"/>
      <c r="BC18" s="409"/>
      <c r="BD18" s="409"/>
      <c r="BE18" s="409"/>
      <c r="BF18" s="409"/>
      <c r="BG18" s="409"/>
      <c r="BH18" s="409"/>
      <c r="BI18" s="409"/>
      <c r="BJ18" s="409"/>
      <c r="BK18" s="409"/>
      <c r="BL18" s="409"/>
      <c r="BM18" s="410"/>
      <c r="BN18" s="428">
        <v>9827221</v>
      </c>
      <c r="BO18" s="429"/>
      <c r="BP18" s="429"/>
      <c r="BQ18" s="429"/>
      <c r="BR18" s="429"/>
      <c r="BS18" s="429"/>
      <c r="BT18" s="429"/>
      <c r="BU18" s="430"/>
      <c r="BV18" s="428">
        <v>9601672</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156</v>
      </c>
      <c r="C19" s="491"/>
      <c r="D19" s="491"/>
      <c r="E19" s="492"/>
      <c r="F19" s="492"/>
      <c r="G19" s="492"/>
      <c r="H19" s="492"/>
      <c r="I19" s="492"/>
      <c r="J19" s="492"/>
      <c r="K19" s="492"/>
      <c r="L19" s="498">
        <v>304</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157</v>
      </c>
      <c r="AZ19" s="409"/>
      <c r="BA19" s="409"/>
      <c r="BB19" s="409"/>
      <c r="BC19" s="409"/>
      <c r="BD19" s="409"/>
      <c r="BE19" s="409"/>
      <c r="BF19" s="409"/>
      <c r="BG19" s="409"/>
      <c r="BH19" s="409"/>
      <c r="BI19" s="409"/>
      <c r="BJ19" s="409"/>
      <c r="BK19" s="409"/>
      <c r="BL19" s="409"/>
      <c r="BM19" s="410"/>
      <c r="BN19" s="428">
        <v>12256355</v>
      </c>
      <c r="BO19" s="429"/>
      <c r="BP19" s="429"/>
      <c r="BQ19" s="429"/>
      <c r="BR19" s="429"/>
      <c r="BS19" s="429"/>
      <c r="BT19" s="429"/>
      <c r="BU19" s="430"/>
      <c r="BV19" s="428">
        <v>12231788</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158</v>
      </c>
      <c r="C20" s="491"/>
      <c r="D20" s="491"/>
      <c r="E20" s="492"/>
      <c r="F20" s="492"/>
      <c r="G20" s="492"/>
      <c r="H20" s="492"/>
      <c r="I20" s="492"/>
      <c r="J20" s="492"/>
      <c r="K20" s="492"/>
      <c r="L20" s="498">
        <v>20787</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159</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160</v>
      </c>
      <c r="C22" s="458"/>
      <c r="D22" s="459"/>
      <c r="E22" s="466" t="s">
        <v>1</v>
      </c>
      <c r="F22" s="441"/>
      <c r="G22" s="441"/>
      <c r="H22" s="441"/>
      <c r="I22" s="441"/>
      <c r="J22" s="441"/>
      <c r="K22" s="442"/>
      <c r="L22" s="466" t="s">
        <v>161</v>
      </c>
      <c r="M22" s="441"/>
      <c r="N22" s="441"/>
      <c r="O22" s="441"/>
      <c r="P22" s="442"/>
      <c r="Q22" s="451" t="s">
        <v>162</v>
      </c>
      <c r="R22" s="452"/>
      <c r="S22" s="452"/>
      <c r="T22" s="452"/>
      <c r="U22" s="452"/>
      <c r="V22" s="467"/>
      <c r="W22" s="469" t="s">
        <v>163</v>
      </c>
      <c r="X22" s="458"/>
      <c r="Y22" s="459"/>
      <c r="Z22" s="466" t="s">
        <v>1</v>
      </c>
      <c r="AA22" s="441"/>
      <c r="AB22" s="441"/>
      <c r="AC22" s="441"/>
      <c r="AD22" s="441"/>
      <c r="AE22" s="441"/>
      <c r="AF22" s="441"/>
      <c r="AG22" s="442"/>
      <c r="AH22" s="440" t="s">
        <v>164</v>
      </c>
      <c r="AI22" s="441"/>
      <c r="AJ22" s="441"/>
      <c r="AK22" s="441"/>
      <c r="AL22" s="442"/>
      <c r="AM22" s="440" t="s">
        <v>165</v>
      </c>
      <c r="AN22" s="446"/>
      <c r="AO22" s="446"/>
      <c r="AP22" s="446"/>
      <c r="AQ22" s="446"/>
      <c r="AR22" s="447"/>
      <c r="AS22" s="451" t="s">
        <v>162</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166</v>
      </c>
      <c r="AZ23" s="421"/>
      <c r="BA23" s="421"/>
      <c r="BB23" s="421"/>
      <c r="BC23" s="421"/>
      <c r="BD23" s="421"/>
      <c r="BE23" s="421"/>
      <c r="BF23" s="421"/>
      <c r="BG23" s="421"/>
      <c r="BH23" s="421"/>
      <c r="BI23" s="421"/>
      <c r="BJ23" s="421"/>
      <c r="BK23" s="421"/>
      <c r="BL23" s="421"/>
      <c r="BM23" s="422"/>
      <c r="BN23" s="428">
        <v>18859482</v>
      </c>
      <c r="BO23" s="429"/>
      <c r="BP23" s="429"/>
      <c r="BQ23" s="429"/>
      <c r="BR23" s="429"/>
      <c r="BS23" s="429"/>
      <c r="BT23" s="429"/>
      <c r="BU23" s="430"/>
      <c r="BV23" s="428">
        <v>18489406</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167</v>
      </c>
      <c r="F24" s="402"/>
      <c r="G24" s="402"/>
      <c r="H24" s="402"/>
      <c r="I24" s="402"/>
      <c r="J24" s="402"/>
      <c r="K24" s="403"/>
      <c r="L24" s="404">
        <v>1</v>
      </c>
      <c r="M24" s="405"/>
      <c r="N24" s="405"/>
      <c r="O24" s="405"/>
      <c r="P24" s="406"/>
      <c r="Q24" s="404">
        <v>7730</v>
      </c>
      <c r="R24" s="405"/>
      <c r="S24" s="405"/>
      <c r="T24" s="405"/>
      <c r="U24" s="405"/>
      <c r="V24" s="406"/>
      <c r="W24" s="470"/>
      <c r="X24" s="461"/>
      <c r="Y24" s="462"/>
      <c r="Z24" s="401" t="s">
        <v>168</v>
      </c>
      <c r="AA24" s="402"/>
      <c r="AB24" s="402"/>
      <c r="AC24" s="402"/>
      <c r="AD24" s="402"/>
      <c r="AE24" s="402"/>
      <c r="AF24" s="402"/>
      <c r="AG24" s="403"/>
      <c r="AH24" s="404">
        <v>273</v>
      </c>
      <c r="AI24" s="405"/>
      <c r="AJ24" s="405"/>
      <c r="AK24" s="405"/>
      <c r="AL24" s="406"/>
      <c r="AM24" s="404">
        <v>808626</v>
      </c>
      <c r="AN24" s="405"/>
      <c r="AO24" s="405"/>
      <c r="AP24" s="405"/>
      <c r="AQ24" s="405"/>
      <c r="AR24" s="406"/>
      <c r="AS24" s="404">
        <v>2962</v>
      </c>
      <c r="AT24" s="405"/>
      <c r="AU24" s="405"/>
      <c r="AV24" s="405"/>
      <c r="AW24" s="405"/>
      <c r="AX24" s="407"/>
      <c r="AY24" s="395" t="s">
        <v>169</v>
      </c>
      <c r="AZ24" s="396"/>
      <c r="BA24" s="396"/>
      <c r="BB24" s="396"/>
      <c r="BC24" s="396"/>
      <c r="BD24" s="396"/>
      <c r="BE24" s="396"/>
      <c r="BF24" s="396"/>
      <c r="BG24" s="396"/>
      <c r="BH24" s="396"/>
      <c r="BI24" s="396"/>
      <c r="BJ24" s="396"/>
      <c r="BK24" s="396"/>
      <c r="BL24" s="396"/>
      <c r="BM24" s="397"/>
      <c r="BN24" s="428">
        <v>15615032</v>
      </c>
      <c r="BO24" s="429"/>
      <c r="BP24" s="429"/>
      <c r="BQ24" s="429"/>
      <c r="BR24" s="429"/>
      <c r="BS24" s="429"/>
      <c r="BT24" s="429"/>
      <c r="BU24" s="430"/>
      <c r="BV24" s="428">
        <v>15395510</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170</v>
      </c>
      <c r="F25" s="402"/>
      <c r="G25" s="402"/>
      <c r="H25" s="402"/>
      <c r="I25" s="402"/>
      <c r="J25" s="402"/>
      <c r="K25" s="403"/>
      <c r="L25" s="404">
        <v>1</v>
      </c>
      <c r="M25" s="405"/>
      <c r="N25" s="405"/>
      <c r="O25" s="405"/>
      <c r="P25" s="406"/>
      <c r="Q25" s="404">
        <v>6340</v>
      </c>
      <c r="R25" s="405"/>
      <c r="S25" s="405"/>
      <c r="T25" s="405"/>
      <c r="U25" s="405"/>
      <c r="V25" s="406"/>
      <c r="W25" s="470"/>
      <c r="X25" s="461"/>
      <c r="Y25" s="462"/>
      <c r="Z25" s="401" t="s">
        <v>171</v>
      </c>
      <c r="AA25" s="402"/>
      <c r="AB25" s="402"/>
      <c r="AC25" s="402"/>
      <c r="AD25" s="402"/>
      <c r="AE25" s="402"/>
      <c r="AF25" s="402"/>
      <c r="AG25" s="403"/>
      <c r="AH25" s="404" t="s">
        <v>126</v>
      </c>
      <c r="AI25" s="405"/>
      <c r="AJ25" s="405"/>
      <c r="AK25" s="405"/>
      <c r="AL25" s="406"/>
      <c r="AM25" s="404" t="s">
        <v>126</v>
      </c>
      <c r="AN25" s="405"/>
      <c r="AO25" s="405"/>
      <c r="AP25" s="405"/>
      <c r="AQ25" s="405"/>
      <c r="AR25" s="406"/>
      <c r="AS25" s="404" t="s">
        <v>172</v>
      </c>
      <c r="AT25" s="405"/>
      <c r="AU25" s="405"/>
      <c r="AV25" s="405"/>
      <c r="AW25" s="405"/>
      <c r="AX25" s="407"/>
      <c r="AY25" s="420" t="s">
        <v>173</v>
      </c>
      <c r="AZ25" s="421"/>
      <c r="BA25" s="421"/>
      <c r="BB25" s="421"/>
      <c r="BC25" s="421"/>
      <c r="BD25" s="421"/>
      <c r="BE25" s="421"/>
      <c r="BF25" s="421"/>
      <c r="BG25" s="421"/>
      <c r="BH25" s="421"/>
      <c r="BI25" s="421"/>
      <c r="BJ25" s="421"/>
      <c r="BK25" s="421"/>
      <c r="BL25" s="421"/>
      <c r="BM25" s="422"/>
      <c r="BN25" s="423">
        <v>2042010</v>
      </c>
      <c r="BO25" s="424"/>
      <c r="BP25" s="424"/>
      <c r="BQ25" s="424"/>
      <c r="BR25" s="424"/>
      <c r="BS25" s="424"/>
      <c r="BT25" s="424"/>
      <c r="BU25" s="425"/>
      <c r="BV25" s="423">
        <v>2628112</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174</v>
      </c>
      <c r="F26" s="402"/>
      <c r="G26" s="402"/>
      <c r="H26" s="402"/>
      <c r="I26" s="402"/>
      <c r="J26" s="402"/>
      <c r="K26" s="403"/>
      <c r="L26" s="404">
        <v>1</v>
      </c>
      <c r="M26" s="405"/>
      <c r="N26" s="405"/>
      <c r="O26" s="405"/>
      <c r="P26" s="406"/>
      <c r="Q26" s="404">
        <v>5940</v>
      </c>
      <c r="R26" s="405"/>
      <c r="S26" s="405"/>
      <c r="T26" s="405"/>
      <c r="U26" s="405"/>
      <c r="V26" s="406"/>
      <c r="W26" s="470"/>
      <c r="X26" s="461"/>
      <c r="Y26" s="462"/>
      <c r="Z26" s="401" t="s">
        <v>175</v>
      </c>
      <c r="AA26" s="483"/>
      <c r="AB26" s="483"/>
      <c r="AC26" s="483"/>
      <c r="AD26" s="483"/>
      <c r="AE26" s="483"/>
      <c r="AF26" s="483"/>
      <c r="AG26" s="484"/>
      <c r="AH26" s="404">
        <v>27</v>
      </c>
      <c r="AI26" s="405"/>
      <c r="AJ26" s="405"/>
      <c r="AK26" s="405"/>
      <c r="AL26" s="406"/>
      <c r="AM26" s="404">
        <v>89181</v>
      </c>
      <c r="AN26" s="405"/>
      <c r="AO26" s="405"/>
      <c r="AP26" s="405"/>
      <c r="AQ26" s="405"/>
      <c r="AR26" s="406"/>
      <c r="AS26" s="404">
        <v>3303</v>
      </c>
      <c r="AT26" s="405"/>
      <c r="AU26" s="405"/>
      <c r="AV26" s="405"/>
      <c r="AW26" s="405"/>
      <c r="AX26" s="407"/>
      <c r="AY26" s="437" t="s">
        <v>176</v>
      </c>
      <c r="AZ26" s="438"/>
      <c r="BA26" s="438"/>
      <c r="BB26" s="438"/>
      <c r="BC26" s="438"/>
      <c r="BD26" s="438"/>
      <c r="BE26" s="438"/>
      <c r="BF26" s="438"/>
      <c r="BG26" s="438"/>
      <c r="BH26" s="438"/>
      <c r="BI26" s="438"/>
      <c r="BJ26" s="438"/>
      <c r="BK26" s="438"/>
      <c r="BL26" s="438"/>
      <c r="BM26" s="439"/>
      <c r="BN26" s="428" t="s">
        <v>126</v>
      </c>
      <c r="BO26" s="429"/>
      <c r="BP26" s="429"/>
      <c r="BQ26" s="429"/>
      <c r="BR26" s="429"/>
      <c r="BS26" s="429"/>
      <c r="BT26" s="429"/>
      <c r="BU26" s="430"/>
      <c r="BV26" s="428" t="s">
        <v>136</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177</v>
      </c>
      <c r="F27" s="402"/>
      <c r="G27" s="402"/>
      <c r="H27" s="402"/>
      <c r="I27" s="402"/>
      <c r="J27" s="402"/>
      <c r="K27" s="403"/>
      <c r="L27" s="404">
        <v>1</v>
      </c>
      <c r="M27" s="405"/>
      <c r="N27" s="405"/>
      <c r="O27" s="405"/>
      <c r="P27" s="406"/>
      <c r="Q27" s="404">
        <v>4110</v>
      </c>
      <c r="R27" s="405"/>
      <c r="S27" s="405"/>
      <c r="T27" s="405"/>
      <c r="U27" s="405"/>
      <c r="V27" s="406"/>
      <c r="W27" s="470"/>
      <c r="X27" s="461"/>
      <c r="Y27" s="462"/>
      <c r="Z27" s="401" t="s">
        <v>178</v>
      </c>
      <c r="AA27" s="402"/>
      <c r="AB27" s="402"/>
      <c r="AC27" s="402"/>
      <c r="AD27" s="402"/>
      <c r="AE27" s="402"/>
      <c r="AF27" s="402"/>
      <c r="AG27" s="403"/>
      <c r="AH27" s="404" t="s">
        <v>172</v>
      </c>
      <c r="AI27" s="405"/>
      <c r="AJ27" s="405"/>
      <c r="AK27" s="405"/>
      <c r="AL27" s="406"/>
      <c r="AM27" s="404" t="s">
        <v>136</v>
      </c>
      <c r="AN27" s="405"/>
      <c r="AO27" s="405"/>
      <c r="AP27" s="405"/>
      <c r="AQ27" s="405"/>
      <c r="AR27" s="406"/>
      <c r="AS27" s="404" t="s">
        <v>172</v>
      </c>
      <c r="AT27" s="405"/>
      <c r="AU27" s="405"/>
      <c r="AV27" s="405"/>
      <c r="AW27" s="405"/>
      <c r="AX27" s="407"/>
      <c r="AY27" s="434" t="s">
        <v>179</v>
      </c>
      <c r="AZ27" s="435"/>
      <c r="BA27" s="435"/>
      <c r="BB27" s="435"/>
      <c r="BC27" s="435"/>
      <c r="BD27" s="435"/>
      <c r="BE27" s="435"/>
      <c r="BF27" s="435"/>
      <c r="BG27" s="435"/>
      <c r="BH27" s="435"/>
      <c r="BI27" s="435"/>
      <c r="BJ27" s="435"/>
      <c r="BK27" s="435"/>
      <c r="BL27" s="435"/>
      <c r="BM27" s="436"/>
      <c r="BN27" s="431" t="s">
        <v>126</v>
      </c>
      <c r="BO27" s="432"/>
      <c r="BP27" s="432"/>
      <c r="BQ27" s="432"/>
      <c r="BR27" s="432"/>
      <c r="BS27" s="432"/>
      <c r="BT27" s="432"/>
      <c r="BU27" s="433"/>
      <c r="BV27" s="431" t="s">
        <v>172</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180</v>
      </c>
      <c r="F28" s="402"/>
      <c r="G28" s="402"/>
      <c r="H28" s="402"/>
      <c r="I28" s="402"/>
      <c r="J28" s="402"/>
      <c r="K28" s="403"/>
      <c r="L28" s="404">
        <v>1</v>
      </c>
      <c r="M28" s="405"/>
      <c r="N28" s="405"/>
      <c r="O28" s="405"/>
      <c r="P28" s="406"/>
      <c r="Q28" s="404">
        <v>3520</v>
      </c>
      <c r="R28" s="405"/>
      <c r="S28" s="405"/>
      <c r="T28" s="405"/>
      <c r="U28" s="405"/>
      <c r="V28" s="406"/>
      <c r="W28" s="470"/>
      <c r="X28" s="461"/>
      <c r="Y28" s="462"/>
      <c r="Z28" s="401" t="s">
        <v>181</v>
      </c>
      <c r="AA28" s="402"/>
      <c r="AB28" s="402"/>
      <c r="AC28" s="402"/>
      <c r="AD28" s="402"/>
      <c r="AE28" s="402"/>
      <c r="AF28" s="402"/>
      <c r="AG28" s="403"/>
      <c r="AH28" s="404" t="s">
        <v>126</v>
      </c>
      <c r="AI28" s="405"/>
      <c r="AJ28" s="405"/>
      <c r="AK28" s="405"/>
      <c r="AL28" s="406"/>
      <c r="AM28" s="404" t="s">
        <v>172</v>
      </c>
      <c r="AN28" s="405"/>
      <c r="AO28" s="405"/>
      <c r="AP28" s="405"/>
      <c r="AQ28" s="405"/>
      <c r="AR28" s="406"/>
      <c r="AS28" s="404" t="s">
        <v>126</v>
      </c>
      <c r="AT28" s="405"/>
      <c r="AU28" s="405"/>
      <c r="AV28" s="405"/>
      <c r="AW28" s="405"/>
      <c r="AX28" s="407"/>
      <c r="AY28" s="411" t="s">
        <v>182</v>
      </c>
      <c r="AZ28" s="412"/>
      <c r="BA28" s="412"/>
      <c r="BB28" s="413"/>
      <c r="BC28" s="420" t="s">
        <v>47</v>
      </c>
      <c r="BD28" s="421"/>
      <c r="BE28" s="421"/>
      <c r="BF28" s="421"/>
      <c r="BG28" s="421"/>
      <c r="BH28" s="421"/>
      <c r="BI28" s="421"/>
      <c r="BJ28" s="421"/>
      <c r="BK28" s="421"/>
      <c r="BL28" s="421"/>
      <c r="BM28" s="422"/>
      <c r="BN28" s="423">
        <v>1485520</v>
      </c>
      <c r="BO28" s="424"/>
      <c r="BP28" s="424"/>
      <c r="BQ28" s="424"/>
      <c r="BR28" s="424"/>
      <c r="BS28" s="424"/>
      <c r="BT28" s="424"/>
      <c r="BU28" s="425"/>
      <c r="BV28" s="423">
        <v>1375249</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183</v>
      </c>
      <c r="F29" s="402"/>
      <c r="G29" s="402"/>
      <c r="H29" s="402"/>
      <c r="I29" s="402"/>
      <c r="J29" s="402"/>
      <c r="K29" s="403"/>
      <c r="L29" s="404">
        <v>18</v>
      </c>
      <c r="M29" s="405"/>
      <c r="N29" s="405"/>
      <c r="O29" s="405"/>
      <c r="P29" s="406"/>
      <c r="Q29" s="404">
        <v>3290</v>
      </c>
      <c r="R29" s="405"/>
      <c r="S29" s="405"/>
      <c r="T29" s="405"/>
      <c r="U29" s="405"/>
      <c r="V29" s="406"/>
      <c r="W29" s="471"/>
      <c r="X29" s="472"/>
      <c r="Y29" s="473"/>
      <c r="Z29" s="401" t="s">
        <v>184</v>
      </c>
      <c r="AA29" s="402"/>
      <c r="AB29" s="402"/>
      <c r="AC29" s="402"/>
      <c r="AD29" s="402"/>
      <c r="AE29" s="402"/>
      <c r="AF29" s="402"/>
      <c r="AG29" s="403"/>
      <c r="AH29" s="404">
        <v>273</v>
      </c>
      <c r="AI29" s="405"/>
      <c r="AJ29" s="405"/>
      <c r="AK29" s="405"/>
      <c r="AL29" s="406"/>
      <c r="AM29" s="404">
        <v>808626</v>
      </c>
      <c r="AN29" s="405"/>
      <c r="AO29" s="405"/>
      <c r="AP29" s="405"/>
      <c r="AQ29" s="405"/>
      <c r="AR29" s="406"/>
      <c r="AS29" s="404">
        <v>2962</v>
      </c>
      <c r="AT29" s="405"/>
      <c r="AU29" s="405"/>
      <c r="AV29" s="405"/>
      <c r="AW29" s="405"/>
      <c r="AX29" s="407"/>
      <c r="AY29" s="414"/>
      <c r="AZ29" s="415"/>
      <c r="BA29" s="415"/>
      <c r="BB29" s="416"/>
      <c r="BC29" s="408" t="s">
        <v>185</v>
      </c>
      <c r="BD29" s="409"/>
      <c r="BE29" s="409"/>
      <c r="BF29" s="409"/>
      <c r="BG29" s="409"/>
      <c r="BH29" s="409"/>
      <c r="BI29" s="409"/>
      <c r="BJ29" s="409"/>
      <c r="BK29" s="409"/>
      <c r="BL29" s="409"/>
      <c r="BM29" s="410"/>
      <c r="BN29" s="428">
        <v>642598</v>
      </c>
      <c r="BO29" s="429"/>
      <c r="BP29" s="429"/>
      <c r="BQ29" s="429"/>
      <c r="BR29" s="429"/>
      <c r="BS29" s="429"/>
      <c r="BT29" s="429"/>
      <c r="BU29" s="430"/>
      <c r="BV29" s="428">
        <v>642500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186</v>
      </c>
      <c r="X30" s="481"/>
      <c r="Y30" s="481"/>
      <c r="Z30" s="481"/>
      <c r="AA30" s="481"/>
      <c r="AB30" s="481"/>
      <c r="AC30" s="481"/>
      <c r="AD30" s="481"/>
      <c r="AE30" s="481"/>
      <c r="AF30" s="481"/>
      <c r="AG30" s="482"/>
      <c r="AH30" s="392">
        <v>96.8</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155179</v>
      </c>
      <c r="BO30" s="432"/>
      <c r="BP30" s="432"/>
      <c r="BQ30" s="432"/>
      <c r="BR30" s="432"/>
      <c r="BS30" s="432"/>
      <c r="BT30" s="432"/>
      <c r="BU30" s="433"/>
      <c r="BV30" s="431">
        <v>128398</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193</v>
      </c>
      <c r="D33" s="391"/>
      <c r="E33" s="390" t="s">
        <v>194</v>
      </c>
      <c r="F33" s="390"/>
      <c r="G33" s="390"/>
      <c r="H33" s="390"/>
      <c r="I33" s="390"/>
      <c r="J33" s="390"/>
      <c r="K33" s="390"/>
      <c r="L33" s="390"/>
      <c r="M33" s="390"/>
      <c r="N33" s="390"/>
      <c r="O33" s="390"/>
      <c r="P33" s="390"/>
      <c r="Q33" s="390"/>
      <c r="R33" s="390"/>
      <c r="S33" s="390"/>
      <c r="T33" s="216"/>
      <c r="U33" s="391" t="s">
        <v>195</v>
      </c>
      <c r="V33" s="391"/>
      <c r="W33" s="390" t="s">
        <v>194</v>
      </c>
      <c r="X33" s="390"/>
      <c r="Y33" s="390"/>
      <c r="Z33" s="390"/>
      <c r="AA33" s="390"/>
      <c r="AB33" s="390"/>
      <c r="AC33" s="390"/>
      <c r="AD33" s="390"/>
      <c r="AE33" s="390"/>
      <c r="AF33" s="390"/>
      <c r="AG33" s="390"/>
      <c r="AH33" s="390"/>
      <c r="AI33" s="390"/>
      <c r="AJ33" s="390"/>
      <c r="AK33" s="390"/>
      <c r="AL33" s="216"/>
      <c r="AM33" s="391" t="s">
        <v>193</v>
      </c>
      <c r="AN33" s="391"/>
      <c r="AO33" s="390" t="s">
        <v>194</v>
      </c>
      <c r="AP33" s="390"/>
      <c r="AQ33" s="390"/>
      <c r="AR33" s="390"/>
      <c r="AS33" s="390"/>
      <c r="AT33" s="390"/>
      <c r="AU33" s="390"/>
      <c r="AV33" s="390"/>
      <c r="AW33" s="390"/>
      <c r="AX33" s="390"/>
      <c r="AY33" s="390"/>
      <c r="AZ33" s="390"/>
      <c r="BA33" s="390"/>
      <c r="BB33" s="390"/>
      <c r="BC33" s="390"/>
      <c r="BD33" s="217"/>
      <c r="BE33" s="390" t="s">
        <v>196</v>
      </c>
      <c r="BF33" s="390"/>
      <c r="BG33" s="390" t="s">
        <v>197</v>
      </c>
      <c r="BH33" s="390"/>
      <c r="BI33" s="390"/>
      <c r="BJ33" s="390"/>
      <c r="BK33" s="390"/>
      <c r="BL33" s="390"/>
      <c r="BM33" s="390"/>
      <c r="BN33" s="390"/>
      <c r="BO33" s="390"/>
      <c r="BP33" s="390"/>
      <c r="BQ33" s="390"/>
      <c r="BR33" s="390"/>
      <c r="BS33" s="390"/>
      <c r="BT33" s="390"/>
      <c r="BU33" s="390"/>
      <c r="BV33" s="217"/>
      <c r="BW33" s="391" t="s">
        <v>196</v>
      </c>
      <c r="BX33" s="391"/>
      <c r="BY33" s="390" t="s">
        <v>198</v>
      </c>
      <c r="BZ33" s="390"/>
      <c r="CA33" s="390"/>
      <c r="CB33" s="390"/>
      <c r="CC33" s="390"/>
      <c r="CD33" s="390"/>
      <c r="CE33" s="390"/>
      <c r="CF33" s="390"/>
      <c r="CG33" s="390"/>
      <c r="CH33" s="390"/>
      <c r="CI33" s="390"/>
      <c r="CJ33" s="390"/>
      <c r="CK33" s="390"/>
      <c r="CL33" s="390"/>
      <c r="CM33" s="390"/>
      <c r="CN33" s="216"/>
      <c r="CO33" s="391" t="s">
        <v>199</v>
      </c>
      <c r="CP33" s="391"/>
      <c r="CQ33" s="390" t="s">
        <v>200</v>
      </c>
      <c r="CR33" s="390"/>
      <c r="CS33" s="390"/>
      <c r="CT33" s="390"/>
      <c r="CU33" s="390"/>
      <c r="CV33" s="390"/>
      <c r="CW33" s="390"/>
      <c r="CX33" s="390"/>
      <c r="CY33" s="390"/>
      <c r="CZ33" s="390"/>
      <c r="DA33" s="390"/>
      <c r="DB33" s="390"/>
      <c r="DC33" s="390"/>
      <c r="DD33" s="390"/>
      <c r="DE33" s="390"/>
      <c r="DF33" s="216"/>
      <c r="DG33" s="389" t="s">
        <v>201</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国民健康保険特別会計</v>
      </c>
      <c r="X34" s="386"/>
      <c r="Y34" s="386"/>
      <c r="Z34" s="386"/>
      <c r="AA34" s="386"/>
      <c r="AB34" s="386"/>
      <c r="AC34" s="386"/>
      <c r="AD34" s="386"/>
      <c r="AE34" s="386"/>
      <c r="AF34" s="386"/>
      <c r="AG34" s="386"/>
      <c r="AH34" s="386"/>
      <c r="AI34" s="386"/>
      <c r="AJ34" s="386"/>
      <c r="AK34" s="386"/>
      <c r="AL34" s="214"/>
      <c r="AM34" s="387">
        <f>IF(AO34="","",MAX(C34:D43,U34:V43)+1)</f>
        <v>6</v>
      </c>
      <c r="AN34" s="387"/>
      <c r="AO34" s="386" t="str">
        <f>IF('各会計、関係団体の財政状況及び健全化判断比率'!B32="","",'各会計、関係団体の財政状況及び健全化判断比率'!B32)</f>
        <v>水道事業会計</v>
      </c>
      <c r="AP34" s="386"/>
      <c r="AQ34" s="386"/>
      <c r="AR34" s="386"/>
      <c r="AS34" s="386"/>
      <c r="AT34" s="386"/>
      <c r="AU34" s="386"/>
      <c r="AV34" s="386"/>
      <c r="AW34" s="386"/>
      <c r="AX34" s="386"/>
      <c r="AY34" s="386"/>
      <c r="AZ34" s="386"/>
      <c r="BA34" s="386"/>
      <c r="BB34" s="386"/>
      <c r="BC34" s="386"/>
      <c r="BD34" s="214"/>
      <c r="BE34" s="387" t="str">
        <f>IF(BG34="","",MAX(C34:D43,U34:V43,AM34:AN43)+1)</f>
        <v/>
      </c>
      <c r="BF34" s="387"/>
      <c r="BG34" s="386"/>
      <c r="BH34" s="386"/>
      <c r="BI34" s="386"/>
      <c r="BJ34" s="386"/>
      <c r="BK34" s="386"/>
      <c r="BL34" s="386"/>
      <c r="BM34" s="386"/>
      <c r="BN34" s="386"/>
      <c r="BO34" s="386"/>
      <c r="BP34" s="386"/>
      <c r="BQ34" s="386"/>
      <c r="BR34" s="386"/>
      <c r="BS34" s="386"/>
      <c r="BT34" s="386"/>
      <c r="BU34" s="386"/>
      <c r="BV34" s="214"/>
      <c r="BW34" s="387">
        <f>IF(BY34="","",MAX(C34:D43,U34:V43,AM34:AN43,BE34:BF43)+1)</f>
        <v>8</v>
      </c>
      <c r="BX34" s="387"/>
      <c r="BY34" s="386" t="str">
        <f>IF('各会計、関係団体の財政状況及び健全化判断比率'!B68="","",'各会計、関係団体の財政状況及び健全化判断比率'!B68)</f>
        <v>盛岡地区広域消防組合</v>
      </c>
      <c r="BZ34" s="386"/>
      <c r="CA34" s="386"/>
      <c r="CB34" s="386"/>
      <c r="CC34" s="386"/>
      <c r="CD34" s="386"/>
      <c r="CE34" s="386"/>
      <c r="CF34" s="386"/>
      <c r="CG34" s="386"/>
      <c r="CH34" s="386"/>
      <c r="CI34" s="386"/>
      <c r="CJ34" s="386"/>
      <c r="CK34" s="386"/>
      <c r="CL34" s="386"/>
      <c r="CM34" s="386"/>
      <c r="CN34" s="214"/>
      <c r="CO34" s="387">
        <f>IF(CQ34="","",MAX(C34:D43,U34:V43,AM34:AN43,BE34:BF43,BW34:BX43)+1)</f>
        <v>15</v>
      </c>
      <c r="CP34" s="387"/>
      <c r="CQ34" s="386" t="str">
        <f>IF('各会計、関係団体の財政状況及び健全化判断比率'!BS7="","",'各会計、関係団体の財政状況及び健全化判断比率'!BS7)</f>
        <v>公益財団法人　滝沢市体育協会</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後期高齢者医療特別会計</v>
      </c>
      <c r="X35" s="386"/>
      <c r="Y35" s="386"/>
      <c r="Z35" s="386"/>
      <c r="AA35" s="386"/>
      <c r="AB35" s="386"/>
      <c r="AC35" s="386"/>
      <c r="AD35" s="386"/>
      <c r="AE35" s="386"/>
      <c r="AF35" s="386"/>
      <c r="AG35" s="386"/>
      <c r="AH35" s="386"/>
      <c r="AI35" s="386"/>
      <c r="AJ35" s="386"/>
      <c r="AK35" s="386"/>
      <c r="AL35" s="214"/>
      <c r="AM35" s="387">
        <f t="shared" ref="AM35:AM43" si="0">IF(AO35="","",AM34+1)</f>
        <v>7</v>
      </c>
      <c r="AN35" s="387"/>
      <c r="AO35" s="386" t="str">
        <f>IF('各会計、関係団体の財政状況及び健全化判断比率'!B33="","",'各会計、関係団体の財政状況及び健全化判断比率'!B33)</f>
        <v>下水道事業会計</v>
      </c>
      <c r="AP35" s="386"/>
      <c r="AQ35" s="386"/>
      <c r="AR35" s="386"/>
      <c r="AS35" s="386"/>
      <c r="AT35" s="386"/>
      <c r="AU35" s="386"/>
      <c r="AV35" s="386"/>
      <c r="AW35" s="386"/>
      <c r="AX35" s="386"/>
      <c r="AY35" s="386"/>
      <c r="AZ35" s="386"/>
      <c r="BA35" s="386"/>
      <c r="BB35" s="386"/>
      <c r="BC35" s="386"/>
      <c r="BD35" s="214"/>
      <c r="BE35" s="387" t="str">
        <f t="shared" ref="BE35:BE43" si="1">IF(BG35="","",BE34+1)</f>
        <v/>
      </c>
      <c r="BF35" s="387"/>
      <c r="BG35" s="386"/>
      <c r="BH35" s="386"/>
      <c r="BI35" s="386"/>
      <c r="BJ35" s="386"/>
      <c r="BK35" s="386"/>
      <c r="BL35" s="386"/>
      <c r="BM35" s="386"/>
      <c r="BN35" s="386"/>
      <c r="BO35" s="386"/>
      <c r="BP35" s="386"/>
      <c r="BQ35" s="386"/>
      <c r="BR35" s="386"/>
      <c r="BS35" s="386"/>
      <c r="BT35" s="386"/>
      <c r="BU35" s="386"/>
      <c r="BV35" s="214"/>
      <c r="BW35" s="387">
        <f t="shared" ref="BW35:BW43" si="2">IF(BY35="","",BW34+1)</f>
        <v>9</v>
      </c>
      <c r="BX35" s="387"/>
      <c r="BY35" s="386" t="str">
        <f>IF('各会計、関係団体の財政状況及び健全化判断比率'!B69="","",'各会計、関係団体の財政状況及び健全化判断比率'!B69)</f>
        <v>岩手県市町村総合事務組合（一般会計）</v>
      </c>
      <c r="BZ35" s="386"/>
      <c r="CA35" s="386"/>
      <c r="CB35" s="386"/>
      <c r="CC35" s="386"/>
      <c r="CD35" s="386"/>
      <c r="CE35" s="386"/>
      <c r="CF35" s="386"/>
      <c r="CG35" s="386"/>
      <c r="CH35" s="386"/>
      <c r="CI35" s="386"/>
      <c r="CJ35" s="386"/>
      <c r="CK35" s="386"/>
      <c r="CL35" s="386"/>
      <c r="CM35" s="386"/>
      <c r="CN35" s="214"/>
      <c r="CO35" s="387" t="str">
        <f t="shared" ref="CO35:CO43" si="3">IF(CQ35="","",CO34+1)</f>
        <v/>
      </c>
      <c r="CP35" s="387"/>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介護保険特別会計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t="str">
        <f t="shared" si="1"/>
        <v/>
      </c>
      <c r="BF36" s="387"/>
      <c r="BG36" s="386"/>
      <c r="BH36" s="386"/>
      <c r="BI36" s="386"/>
      <c r="BJ36" s="386"/>
      <c r="BK36" s="386"/>
      <c r="BL36" s="386"/>
      <c r="BM36" s="386"/>
      <c r="BN36" s="386"/>
      <c r="BO36" s="386"/>
      <c r="BP36" s="386"/>
      <c r="BQ36" s="386"/>
      <c r="BR36" s="386"/>
      <c r="BS36" s="386"/>
      <c r="BT36" s="386"/>
      <c r="BU36" s="386"/>
      <c r="BV36" s="214"/>
      <c r="BW36" s="387">
        <f t="shared" si="2"/>
        <v>10</v>
      </c>
      <c r="BX36" s="387"/>
      <c r="BY36" s="386" t="str">
        <f>IF('各会計、関係団体の財政状況及び健全化判断比率'!B70="","",'各会計、関係団体の財政状況及び健全化判断比率'!B70)</f>
        <v>岩手県市町村総合事務組合（交通災害共済事業特別会計）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f t="shared" si="4"/>
        <v>5</v>
      </c>
      <c r="V37" s="387"/>
      <c r="W37" s="386" t="str">
        <f>IF('各会計、関係団体の財政状況及び健全化判断比率'!B31="","",'各会計、関係団体の財政状況及び健全化判断比率'!B31)</f>
        <v>介護保険介護サービス事業特別会計</v>
      </c>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11</v>
      </c>
      <c r="BX37" s="387"/>
      <c r="BY37" s="386" t="str">
        <f>IF('各会計、関係団体の財政状況及び健全化判断比率'!B71="","",'各会計、関係団体の財政状況及び健全化判断比率'!B71)</f>
        <v>盛岡地区衛生処理組合</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12</v>
      </c>
      <c r="BX38" s="387"/>
      <c r="BY38" s="386" t="str">
        <f>IF('各会計、関係団体の財政状況及び健全化判断比率'!B72="","",'各会計、関係団体の財政状況及び健全化判断比率'!B72)</f>
        <v>岩手県後期高齢者医療広域連合（一般会計）</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13</v>
      </c>
      <c r="BX39" s="387"/>
      <c r="BY39" s="386" t="str">
        <f>IF('各会計、関係団体の財政状況及び健全化判断比率'!B73="","",'各会計、関係団体の財政状況及び健全化判断比率'!B73)</f>
        <v>岩手県後期高齢者医療広域連合（後期高齢者医療特別会計）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14</v>
      </c>
      <c r="BX40" s="387"/>
      <c r="BY40" s="386" t="str">
        <f>IF('各会計、関係団体の財政状況及び健全化判断比率'!B74="","",'各会計、関係団体の財政状況及び健全化判断比率'!B74)</f>
        <v>滝沢・雫石環境組合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tbn6PuMLo2parWX0EDdkm4Zk7B7bfXZIkCx41Ozf3zx1BI75LEQJNxPAkaEveTFJcrOnUxaxdgPA3zTz4sq6pA==" saltValue="evBVb/nRbh7+76c3WiHR9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210" t="s">
        <v>557</v>
      </c>
      <c r="D34" s="1210"/>
      <c r="E34" s="1211"/>
      <c r="F34" s="32">
        <v>7.96</v>
      </c>
      <c r="G34" s="33">
        <v>8.7799999999999994</v>
      </c>
      <c r="H34" s="33">
        <v>8.1999999999999993</v>
      </c>
      <c r="I34" s="33">
        <v>8.7799999999999994</v>
      </c>
      <c r="J34" s="34">
        <v>8.4700000000000006</v>
      </c>
      <c r="K34" s="22"/>
      <c r="L34" s="22"/>
      <c r="M34" s="22"/>
      <c r="N34" s="22"/>
      <c r="O34" s="22"/>
      <c r="P34" s="22"/>
    </row>
    <row r="35" spans="1:16" ht="39" customHeight="1" x14ac:dyDescent="0.15">
      <c r="A35" s="22"/>
      <c r="B35" s="35"/>
      <c r="C35" s="1204" t="s">
        <v>558</v>
      </c>
      <c r="D35" s="1205"/>
      <c r="E35" s="1206"/>
      <c r="F35" s="36">
        <v>3.33</v>
      </c>
      <c r="G35" s="37">
        <v>2.94</v>
      </c>
      <c r="H35" s="37">
        <v>2.74</v>
      </c>
      <c r="I35" s="37">
        <v>3.32</v>
      </c>
      <c r="J35" s="38">
        <v>4.04</v>
      </c>
      <c r="K35" s="22"/>
      <c r="L35" s="22"/>
      <c r="M35" s="22"/>
      <c r="N35" s="22"/>
      <c r="O35" s="22"/>
      <c r="P35" s="22"/>
    </row>
    <row r="36" spans="1:16" ht="39" customHeight="1" x14ac:dyDescent="0.15">
      <c r="A36" s="22"/>
      <c r="B36" s="35"/>
      <c r="C36" s="1204" t="s">
        <v>559</v>
      </c>
      <c r="D36" s="1205"/>
      <c r="E36" s="1206"/>
      <c r="F36" s="36">
        <v>0.8</v>
      </c>
      <c r="G36" s="37">
        <v>0.56000000000000005</v>
      </c>
      <c r="H36" s="37">
        <v>1.24</v>
      </c>
      <c r="I36" s="37">
        <v>1.1100000000000001</v>
      </c>
      <c r="J36" s="38">
        <v>1.79</v>
      </c>
      <c r="K36" s="22"/>
      <c r="L36" s="22"/>
      <c r="M36" s="22"/>
      <c r="N36" s="22"/>
      <c r="O36" s="22"/>
      <c r="P36" s="22"/>
    </row>
    <row r="37" spans="1:16" ht="39" customHeight="1" x14ac:dyDescent="0.15">
      <c r="A37" s="22"/>
      <c r="B37" s="35"/>
      <c r="C37" s="1204" t="s">
        <v>560</v>
      </c>
      <c r="D37" s="1205"/>
      <c r="E37" s="1206"/>
      <c r="F37" s="36">
        <v>1.4</v>
      </c>
      <c r="G37" s="37">
        <v>2.74</v>
      </c>
      <c r="H37" s="37">
        <v>2.56</v>
      </c>
      <c r="I37" s="37">
        <v>0.43</v>
      </c>
      <c r="J37" s="38">
        <v>0.43</v>
      </c>
      <c r="K37" s="22"/>
      <c r="L37" s="22"/>
      <c r="M37" s="22"/>
      <c r="N37" s="22"/>
      <c r="O37" s="22"/>
      <c r="P37" s="22"/>
    </row>
    <row r="38" spans="1:16" ht="39" customHeight="1" x14ac:dyDescent="0.15">
      <c r="A38" s="22"/>
      <c r="B38" s="35"/>
      <c r="C38" s="1204" t="s">
        <v>561</v>
      </c>
      <c r="D38" s="1205"/>
      <c r="E38" s="1206"/>
      <c r="F38" s="36">
        <v>0.54</v>
      </c>
      <c r="G38" s="37">
        <v>0.55000000000000004</v>
      </c>
      <c r="H38" s="37">
        <v>0.63</v>
      </c>
      <c r="I38" s="37">
        <v>0.37</v>
      </c>
      <c r="J38" s="38">
        <v>0.38</v>
      </c>
      <c r="K38" s="22"/>
      <c r="L38" s="22"/>
      <c r="M38" s="22"/>
      <c r="N38" s="22"/>
      <c r="O38" s="22"/>
      <c r="P38" s="22"/>
    </row>
    <row r="39" spans="1:16" ht="39" customHeight="1" x14ac:dyDescent="0.15">
      <c r="A39" s="22"/>
      <c r="B39" s="35"/>
      <c r="C39" s="1204" t="s">
        <v>562</v>
      </c>
      <c r="D39" s="1205"/>
      <c r="E39" s="1206"/>
      <c r="F39" s="36">
        <v>0.02</v>
      </c>
      <c r="G39" s="37">
        <v>0.03</v>
      </c>
      <c r="H39" s="37">
        <v>0.02</v>
      </c>
      <c r="I39" s="37">
        <v>0.03</v>
      </c>
      <c r="J39" s="38">
        <v>0.04</v>
      </c>
      <c r="K39" s="22"/>
      <c r="L39" s="22"/>
      <c r="M39" s="22"/>
      <c r="N39" s="22"/>
      <c r="O39" s="22"/>
      <c r="P39" s="22"/>
    </row>
    <row r="40" spans="1:16" ht="39" customHeight="1" x14ac:dyDescent="0.15">
      <c r="A40" s="22"/>
      <c r="B40" s="35"/>
      <c r="C40" s="1204" t="s">
        <v>563</v>
      </c>
      <c r="D40" s="1205"/>
      <c r="E40" s="1206"/>
      <c r="F40" s="36">
        <v>0</v>
      </c>
      <c r="G40" s="37">
        <v>0</v>
      </c>
      <c r="H40" s="37">
        <v>0</v>
      </c>
      <c r="I40" s="37">
        <v>0</v>
      </c>
      <c r="J40" s="38">
        <v>0</v>
      </c>
      <c r="K40" s="22"/>
      <c r="L40" s="22"/>
      <c r="M40" s="22"/>
      <c r="N40" s="22"/>
      <c r="O40" s="22"/>
      <c r="P40" s="22"/>
    </row>
    <row r="41" spans="1:16" ht="39" customHeight="1" x14ac:dyDescent="0.15">
      <c r="A41" s="22"/>
      <c r="B41" s="35"/>
      <c r="C41" s="1204"/>
      <c r="D41" s="1205"/>
      <c r="E41" s="1206"/>
      <c r="F41" s="36"/>
      <c r="G41" s="37"/>
      <c r="H41" s="37"/>
      <c r="I41" s="37"/>
      <c r="J41" s="38"/>
      <c r="K41" s="22"/>
      <c r="L41" s="22"/>
      <c r="M41" s="22"/>
      <c r="N41" s="22"/>
      <c r="O41" s="22"/>
      <c r="P41" s="22"/>
    </row>
    <row r="42" spans="1:16" ht="39" customHeight="1" x14ac:dyDescent="0.15">
      <c r="A42" s="22"/>
      <c r="B42" s="39"/>
      <c r="C42" s="1204" t="s">
        <v>564</v>
      </c>
      <c r="D42" s="1205"/>
      <c r="E42" s="1206"/>
      <c r="F42" s="36" t="s">
        <v>509</v>
      </c>
      <c r="G42" s="37" t="s">
        <v>509</v>
      </c>
      <c r="H42" s="37" t="s">
        <v>509</v>
      </c>
      <c r="I42" s="37" t="s">
        <v>509</v>
      </c>
      <c r="J42" s="38" t="s">
        <v>509</v>
      </c>
      <c r="K42" s="22"/>
      <c r="L42" s="22"/>
      <c r="M42" s="22"/>
      <c r="N42" s="22"/>
      <c r="O42" s="22"/>
      <c r="P42" s="22"/>
    </row>
    <row r="43" spans="1:16" ht="39" customHeight="1" thickBot="1" x14ac:dyDescent="0.2">
      <c r="A43" s="22"/>
      <c r="B43" s="40"/>
      <c r="C43" s="1207" t="s">
        <v>565</v>
      </c>
      <c r="D43" s="1208"/>
      <c r="E43" s="1209"/>
      <c r="F43" s="41">
        <v>2.94</v>
      </c>
      <c r="G43" s="42">
        <v>0.05</v>
      </c>
      <c r="H43" s="42">
        <v>0</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jmdlJHmlDlGmHxPcRswIaY49WLkNSzUjgG5QXjP4ug/vX8fHKCbkBNM9VeT7nwhYAupizhuK8bjfCyF8NrXABA==" saltValue="B+hcpmX7Ev4BOFUbSEWX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1268</v>
      </c>
      <c r="L45" s="60">
        <v>1344</v>
      </c>
      <c r="M45" s="60">
        <v>1337</v>
      </c>
      <c r="N45" s="60">
        <v>1326</v>
      </c>
      <c r="O45" s="61">
        <v>1379</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509</v>
      </c>
      <c r="L46" s="64" t="s">
        <v>509</v>
      </c>
      <c r="M46" s="64" t="s">
        <v>509</v>
      </c>
      <c r="N46" s="64" t="s">
        <v>509</v>
      </c>
      <c r="O46" s="65" t="s">
        <v>509</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509</v>
      </c>
      <c r="L47" s="64" t="s">
        <v>509</v>
      </c>
      <c r="M47" s="64" t="s">
        <v>509</v>
      </c>
      <c r="N47" s="64" t="s">
        <v>509</v>
      </c>
      <c r="O47" s="65" t="s">
        <v>509</v>
      </c>
      <c r="P47" s="48"/>
      <c r="Q47" s="48"/>
      <c r="R47" s="48"/>
      <c r="S47" s="48"/>
      <c r="T47" s="48"/>
      <c r="U47" s="48"/>
    </row>
    <row r="48" spans="1:21" ht="30.75" customHeight="1" x14ac:dyDescent="0.15">
      <c r="A48" s="48"/>
      <c r="B48" s="1232"/>
      <c r="C48" s="1233"/>
      <c r="D48" s="62"/>
      <c r="E48" s="1214" t="s">
        <v>14</v>
      </c>
      <c r="F48" s="1214"/>
      <c r="G48" s="1214"/>
      <c r="H48" s="1214"/>
      <c r="I48" s="1214"/>
      <c r="J48" s="1215"/>
      <c r="K48" s="63">
        <v>309</v>
      </c>
      <c r="L48" s="64">
        <v>335</v>
      </c>
      <c r="M48" s="64">
        <v>307</v>
      </c>
      <c r="N48" s="64">
        <v>326</v>
      </c>
      <c r="O48" s="65">
        <v>327</v>
      </c>
      <c r="P48" s="48"/>
      <c r="Q48" s="48"/>
      <c r="R48" s="48"/>
      <c r="S48" s="48"/>
      <c r="T48" s="48"/>
      <c r="U48" s="48"/>
    </row>
    <row r="49" spans="1:21" ht="30.75" customHeight="1" x14ac:dyDescent="0.15">
      <c r="A49" s="48"/>
      <c r="B49" s="1232"/>
      <c r="C49" s="1233"/>
      <c r="D49" s="62"/>
      <c r="E49" s="1214" t="s">
        <v>15</v>
      </c>
      <c r="F49" s="1214"/>
      <c r="G49" s="1214"/>
      <c r="H49" s="1214"/>
      <c r="I49" s="1214"/>
      <c r="J49" s="1215"/>
      <c r="K49" s="63">
        <v>424</v>
      </c>
      <c r="L49" s="64">
        <v>403</v>
      </c>
      <c r="M49" s="64">
        <v>196</v>
      </c>
      <c r="N49" s="64">
        <v>142</v>
      </c>
      <c r="O49" s="65">
        <v>127</v>
      </c>
      <c r="P49" s="48"/>
      <c r="Q49" s="48"/>
      <c r="R49" s="48"/>
      <c r="S49" s="48"/>
      <c r="T49" s="48"/>
      <c r="U49" s="48"/>
    </row>
    <row r="50" spans="1:21" ht="30.75" customHeight="1" x14ac:dyDescent="0.15">
      <c r="A50" s="48"/>
      <c r="B50" s="1232"/>
      <c r="C50" s="1233"/>
      <c r="D50" s="62"/>
      <c r="E50" s="1214" t="s">
        <v>16</v>
      </c>
      <c r="F50" s="1214"/>
      <c r="G50" s="1214"/>
      <c r="H50" s="1214"/>
      <c r="I50" s="1214"/>
      <c r="J50" s="1215"/>
      <c r="K50" s="63" t="s">
        <v>509</v>
      </c>
      <c r="L50" s="64" t="s">
        <v>509</v>
      </c>
      <c r="M50" s="64" t="s">
        <v>509</v>
      </c>
      <c r="N50" s="64" t="s">
        <v>509</v>
      </c>
      <c r="O50" s="65" t="s">
        <v>509</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509</v>
      </c>
      <c r="L51" s="64" t="s">
        <v>509</v>
      </c>
      <c r="M51" s="64" t="s">
        <v>509</v>
      </c>
      <c r="N51" s="64" t="s">
        <v>509</v>
      </c>
      <c r="O51" s="65" t="s">
        <v>509</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1328</v>
      </c>
      <c r="L52" s="64">
        <v>1314</v>
      </c>
      <c r="M52" s="64">
        <v>1306</v>
      </c>
      <c r="N52" s="64">
        <v>1212</v>
      </c>
      <c r="O52" s="65">
        <v>1240</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673</v>
      </c>
      <c r="L53" s="69">
        <v>768</v>
      </c>
      <c r="M53" s="69">
        <v>534</v>
      </c>
      <c r="N53" s="69">
        <v>582</v>
      </c>
      <c r="O53" s="70">
        <v>593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20" t="s">
        <v>24</v>
      </c>
      <c r="C57" s="1221"/>
      <c r="D57" s="1224" t="s">
        <v>25</v>
      </c>
      <c r="E57" s="1225"/>
      <c r="F57" s="1225"/>
      <c r="G57" s="1225"/>
      <c r="H57" s="1225"/>
      <c r="I57" s="1225"/>
      <c r="J57" s="1226"/>
      <c r="K57" s="83"/>
      <c r="L57" s="84"/>
      <c r="M57" s="84"/>
      <c r="N57" s="84"/>
      <c r="O57" s="85"/>
    </row>
    <row r="58" spans="1:21" ht="31.5" customHeight="1" thickBot="1" x14ac:dyDescent="0.2">
      <c r="B58" s="1222"/>
      <c r="C58" s="1223"/>
      <c r="D58" s="1227" t="s">
        <v>26</v>
      </c>
      <c r="E58" s="1228"/>
      <c r="F58" s="1228"/>
      <c r="G58" s="1228"/>
      <c r="H58" s="1228"/>
      <c r="I58" s="1228"/>
      <c r="J58" s="122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2vBiruvxHP5PO1/oTIJD/Vcx2FhBt2H2nF/Sjdq6CK02uYkAwS1PhX+DW5rTg5I4h6tv1O3YFGG/vUvmOALNA==" saltValue="V9sTDzYtreDu5tV4CQA5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7"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551</v>
      </c>
      <c r="J40" s="100" t="s">
        <v>552</v>
      </c>
      <c r="K40" s="100" t="s">
        <v>553</v>
      </c>
      <c r="L40" s="100" t="s">
        <v>554</v>
      </c>
      <c r="M40" s="101" t="s">
        <v>555</v>
      </c>
    </row>
    <row r="41" spans="2:13" ht="27.75" customHeight="1" x14ac:dyDescent="0.15">
      <c r="B41" s="1250" t="s">
        <v>29</v>
      </c>
      <c r="C41" s="1251"/>
      <c r="D41" s="102"/>
      <c r="E41" s="1252" t="s">
        <v>30</v>
      </c>
      <c r="F41" s="1252"/>
      <c r="G41" s="1252"/>
      <c r="H41" s="1253"/>
      <c r="I41" s="103">
        <v>15848</v>
      </c>
      <c r="J41" s="104">
        <v>17202</v>
      </c>
      <c r="K41" s="104">
        <v>17173</v>
      </c>
      <c r="L41" s="104">
        <v>18489</v>
      </c>
      <c r="M41" s="105">
        <v>18859</v>
      </c>
    </row>
    <row r="42" spans="2:13" ht="27.75" customHeight="1" x14ac:dyDescent="0.15">
      <c r="B42" s="1240"/>
      <c r="C42" s="1241"/>
      <c r="D42" s="106"/>
      <c r="E42" s="1244" t="s">
        <v>31</v>
      </c>
      <c r="F42" s="1244"/>
      <c r="G42" s="1244"/>
      <c r="H42" s="1245"/>
      <c r="I42" s="107" t="s">
        <v>509</v>
      </c>
      <c r="J42" s="108" t="s">
        <v>509</v>
      </c>
      <c r="K42" s="108" t="s">
        <v>509</v>
      </c>
      <c r="L42" s="108" t="s">
        <v>509</v>
      </c>
      <c r="M42" s="109" t="s">
        <v>509</v>
      </c>
    </row>
    <row r="43" spans="2:13" ht="27.75" customHeight="1" x14ac:dyDescent="0.15">
      <c r="B43" s="1240"/>
      <c r="C43" s="1241"/>
      <c r="D43" s="106"/>
      <c r="E43" s="1244" t="s">
        <v>32</v>
      </c>
      <c r="F43" s="1244"/>
      <c r="G43" s="1244"/>
      <c r="H43" s="1245"/>
      <c r="I43" s="107">
        <v>3846</v>
      </c>
      <c r="J43" s="108">
        <v>4088</v>
      </c>
      <c r="K43" s="108">
        <v>3931</v>
      </c>
      <c r="L43" s="108">
        <v>3478</v>
      </c>
      <c r="M43" s="109">
        <v>3613</v>
      </c>
    </row>
    <row r="44" spans="2:13" ht="27.75" customHeight="1" x14ac:dyDescent="0.15">
      <c r="B44" s="1240"/>
      <c r="C44" s="1241"/>
      <c r="D44" s="106"/>
      <c r="E44" s="1244" t="s">
        <v>33</v>
      </c>
      <c r="F44" s="1244"/>
      <c r="G44" s="1244"/>
      <c r="H44" s="1245"/>
      <c r="I44" s="107">
        <v>1051</v>
      </c>
      <c r="J44" s="108">
        <v>754</v>
      </c>
      <c r="K44" s="108">
        <v>571</v>
      </c>
      <c r="L44" s="108">
        <v>389</v>
      </c>
      <c r="M44" s="109">
        <v>280</v>
      </c>
    </row>
    <row r="45" spans="2:13" ht="27.75" customHeight="1" x14ac:dyDescent="0.15">
      <c r="B45" s="1240"/>
      <c r="C45" s="1241"/>
      <c r="D45" s="106"/>
      <c r="E45" s="1244" t="s">
        <v>34</v>
      </c>
      <c r="F45" s="1244"/>
      <c r="G45" s="1244"/>
      <c r="H45" s="1245"/>
      <c r="I45" s="107">
        <v>1424</v>
      </c>
      <c r="J45" s="108">
        <v>1443</v>
      </c>
      <c r="K45" s="108">
        <v>1732</v>
      </c>
      <c r="L45" s="108">
        <v>1257</v>
      </c>
      <c r="M45" s="109">
        <v>1190</v>
      </c>
    </row>
    <row r="46" spans="2:13" ht="27.75" customHeight="1" x14ac:dyDescent="0.15">
      <c r="B46" s="1240"/>
      <c r="C46" s="1241"/>
      <c r="D46" s="110"/>
      <c r="E46" s="1244" t="s">
        <v>35</v>
      </c>
      <c r="F46" s="1244"/>
      <c r="G46" s="1244"/>
      <c r="H46" s="1245"/>
      <c r="I46" s="107" t="s">
        <v>509</v>
      </c>
      <c r="J46" s="108" t="s">
        <v>509</v>
      </c>
      <c r="K46" s="108" t="s">
        <v>509</v>
      </c>
      <c r="L46" s="108" t="s">
        <v>509</v>
      </c>
      <c r="M46" s="109" t="s">
        <v>509</v>
      </c>
    </row>
    <row r="47" spans="2:13" ht="27.75" customHeight="1" x14ac:dyDescent="0.15">
      <c r="B47" s="1240"/>
      <c r="C47" s="1241"/>
      <c r="D47" s="111"/>
      <c r="E47" s="1254" t="s">
        <v>36</v>
      </c>
      <c r="F47" s="1255"/>
      <c r="G47" s="1255"/>
      <c r="H47" s="1256"/>
      <c r="I47" s="107" t="s">
        <v>509</v>
      </c>
      <c r="J47" s="108" t="s">
        <v>509</v>
      </c>
      <c r="K47" s="108" t="s">
        <v>509</v>
      </c>
      <c r="L47" s="108" t="s">
        <v>509</v>
      </c>
      <c r="M47" s="109" t="s">
        <v>509</v>
      </c>
    </row>
    <row r="48" spans="2:13" ht="27.75" customHeight="1" x14ac:dyDescent="0.15">
      <c r="B48" s="1240"/>
      <c r="C48" s="1241"/>
      <c r="D48" s="106"/>
      <c r="E48" s="1244" t="s">
        <v>37</v>
      </c>
      <c r="F48" s="1244"/>
      <c r="G48" s="1244"/>
      <c r="H48" s="1245"/>
      <c r="I48" s="107" t="s">
        <v>509</v>
      </c>
      <c r="J48" s="108" t="s">
        <v>509</v>
      </c>
      <c r="K48" s="108" t="s">
        <v>509</v>
      </c>
      <c r="L48" s="108" t="s">
        <v>509</v>
      </c>
      <c r="M48" s="109" t="s">
        <v>509</v>
      </c>
    </row>
    <row r="49" spans="2:13" ht="27.75" customHeight="1" x14ac:dyDescent="0.15">
      <c r="B49" s="1242"/>
      <c r="C49" s="1243"/>
      <c r="D49" s="106"/>
      <c r="E49" s="1244" t="s">
        <v>38</v>
      </c>
      <c r="F49" s="1244"/>
      <c r="G49" s="1244"/>
      <c r="H49" s="1245"/>
      <c r="I49" s="107" t="s">
        <v>509</v>
      </c>
      <c r="J49" s="108" t="s">
        <v>509</v>
      </c>
      <c r="K49" s="108" t="s">
        <v>509</v>
      </c>
      <c r="L49" s="108" t="s">
        <v>509</v>
      </c>
      <c r="M49" s="109" t="s">
        <v>509</v>
      </c>
    </row>
    <row r="50" spans="2:13" ht="27.75" customHeight="1" x14ac:dyDescent="0.15">
      <c r="B50" s="1238" t="s">
        <v>39</v>
      </c>
      <c r="C50" s="1239"/>
      <c r="D50" s="112"/>
      <c r="E50" s="1244" t="s">
        <v>40</v>
      </c>
      <c r="F50" s="1244"/>
      <c r="G50" s="1244"/>
      <c r="H50" s="1245"/>
      <c r="I50" s="107">
        <v>1842</v>
      </c>
      <c r="J50" s="108">
        <v>2336</v>
      </c>
      <c r="K50" s="108">
        <v>2796</v>
      </c>
      <c r="L50" s="108">
        <v>3246</v>
      </c>
      <c r="M50" s="109">
        <v>3370</v>
      </c>
    </row>
    <row r="51" spans="2:13" ht="27.75" customHeight="1" x14ac:dyDescent="0.15">
      <c r="B51" s="1240"/>
      <c r="C51" s="1241"/>
      <c r="D51" s="106"/>
      <c r="E51" s="1244" t="s">
        <v>41</v>
      </c>
      <c r="F51" s="1244"/>
      <c r="G51" s="1244"/>
      <c r="H51" s="1245"/>
      <c r="I51" s="107" t="s">
        <v>509</v>
      </c>
      <c r="J51" s="108" t="s">
        <v>509</v>
      </c>
      <c r="K51" s="108" t="s">
        <v>509</v>
      </c>
      <c r="L51" s="108" t="s">
        <v>509</v>
      </c>
      <c r="M51" s="109" t="s">
        <v>509</v>
      </c>
    </row>
    <row r="52" spans="2:13" ht="27.75" customHeight="1" x14ac:dyDescent="0.15">
      <c r="B52" s="1242"/>
      <c r="C52" s="1243"/>
      <c r="D52" s="106"/>
      <c r="E52" s="1244" t="s">
        <v>42</v>
      </c>
      <c r="F52" s="1244"/>
      <c r="G52" s="1244"/>
      <c r="H52" s="1245"/>
      <c r="I52" s="107">
        <v>14919</v>
      </c>
      <c r="J52" s="108">
        <v>14672</v>
      </c>
      <c r="K52" s="108">
        <v>14431</v>
      </c>
      <c r="L52" s="108">
        <v>14767</v>
      </c>
      <c r="M52" s="109">
        <v>14312</v>
      </c>
    </row>
    <row r="53" spans="2:13" ht="27.75" customHeight="1" thickBot="1" x14ac:dyDescent="0.2">
      <c r="B53" s="1246" t="s">
        <v>43</v>
      </c>
      <c r="C53" s="1247"/>
      <c r="D53" s="113"/>
      <c r="E53" s="1248" t="s">
        <v>44</v>
      </c>
      <c r="F53" s="1248"/>
      <c r="G53" s="1248"/>
      <c r="H53" s="1249"/>
      <c r="I53" s="114">
        <v>5407</v>
      </c>
      <c r="J53" s="115">
        <v>6479</v>
      </c>
      <c r="K53" s="115">
        <v>6180</v>
      </c>
      <c r="L53" s="115">
        <v>5600</v>
      </c>
      <c r="M53" s="116">
        <v>6261</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EPuBXQHt2DeEpYa+PDR1ia3OWmqiYmlRiQUahIVROyTbmwhy1X8TLPNRIK81+ltyPUUd6RmaBmVBJfFrVWCiQ==" saltValue="cR3dXTix2fQAKFI+sA1wr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553</v>
      </c>
      <c r="G54" s="125" t="s">
        <v>554</v>
      </c>
      <c r="H54" s="126" t="s">
        <v>555</v>
      </c>
    </row>
    <row r="55" spans="2:8" ht="52.5" customHeight="1" x14ac:dyDescent="0.15">
      <c r="B55" s="127"/>
      <c r="C55" s="1265" t="s">
        <v>47</v>
      </c>
      <c r="D55" s="1265"/>
      <c r="E55" s="1266"/>
      <c r="F55" s="128">
        <v>1271</v>
      </c>
      <c r="G55" s="128">
        <v>1375</v>
      </c>
      <c r="H55" s="129">
        <v>1486</v>
      </c>
    </row>
    <row r="56" spans="2:8" ht="52.5" customHeight="1" x14ac:dyDescent="0.15">
      <c r="B56" s="130"/>
      <c r="C56" s="1267" t="s">
        <v>48</v>
      </c>
      <c r="D56" s="1267"/>
      <c r="E56" s="1268"/>
      <c r="F56" s="131">
        <v>382</v>
      </c>
      <c r="G56" s="131">
        <v>643</v>
      </c>
      <c r="H56" s="132">
        <v>643</v>
      </c>
    </row>
    <row r="57" spans="2:8" ht="53.25" customHeight="1" x14ac:dyDescent="0.15">
      <c r="B57" s="130"/>
      <c r="C57" s="1269" t="s">
        <v>49</v>
      </c>
      <c r="D57" s="1269"/>
      <c r="E57" s="1270"/>
      <c r="F57" s="133">
        <v>343</v>
      </c>
      <c r="G57" s="133">
        <v>128</v>
      </c>
      <c r="H57" s="134">
        <v>155</v>
      </c>
    </row>
    <row r="58" spans="2:8" ht="45.75" customHeight="1" x14ac:dyDescent="0.15">
      <c r="B58" s="135"/>
      <c r="C58" s="1257" t="s">
        <v>593</v>
      </c>
      <c r="D58" s="1258"/>
      <c r="E58" s="1259"/>
      <c r="F58" s="136">
        <v>284</v>
      </c>
      <c r="G58" s="136">
        <v>108</v>
      </c>
      <c r="H58" s="137">
        <v>101</v>
      </c>
    </row>
    <row r="59" spans="2:8" ht="45.75" customHeight="1" x14ac:dyDescent="0.15">
      <c r="B59" s="135"/>
      <c r="C59" s="1257" t="s">
        <v>594</v>
      </c>
      <c r="D59" s="1258"/>
      <c r="E59" s="1259"/>
      <c r="F59" s="136" t="s">
        <v>601</v>
      </c>
      <c r="G59" s="136" t="s">
        <v>603</v>
      </c>
      <c r="H59" s="137">
        <v>31</v>
      </c>
    </row>
    <row r="60" spans="2:8" ht="45.75" customHeight="1" x14ac:dyDescent="0.15">
      <c r="B60" s="135"/>
      <c r="C60" s="1257" t="s">
        <v>595</v>
      </c>
      <c r="D60" s="1258"/>
      <c r="E60" s="1259"/>
      <c r="F60" s="136">
        <v>28</v>
      </c>
      <c r="G60" s="136">
        <v>20</v>
      </c>
      <c r="H60" s="137">
        <v>22</v>
      </c>
    </row>
    <row r="61" spans="2:8" ht="45.75" customHeight="1" x14ac:dyDescent="0.15">
      <c r="B61" s="135"/>
      <c r="C61" s="1257" t="s">
        <v>596</v>
      </c>
      <c r="D61" s="1258"/>
      <c r="E61" s="1259"/>
      <c r="F61" s="136" t="s">
        <v>602</v>
      </c>
      <c r="G61" s="136" t="s">
        <v>599</v>
      </c>
      <c r="H61" s="137">
        <v>1</v>
      </c>
    </row>
    <row r="62" spans="2:8" ht="45.75" customHeight="1" thickBot="1" x14ac:dyDescent="0.2">
      <c r="B62" s="138"/>
      <c r="C62" s="1260" t="s">
        <v>597</v>
      </c>
      <c r="D62" s="1261"/>
      <c r="E62" s="1262"/>
      <c r="F62" s="139" t="s">
        <v>598</v>
      </c>
      <c r="G62" s="139" t="s">
        <v>599</v>
      </c>
      <c r="H62" s="140" t="s">
        <v>600</v>
      </c>
    </row>
    <row r="63" spans="2:8" ht="52.5" customHeight="1" thickBot="1" x14ac:dyDescent="0.2">
      <c r="B63" s="141"/>
      <c r="C63" s="1263" t="s">
        <v>50</v>
      </c>
      <c r="D63" s="1263"/>
      <c r="E63" s="1264"/>
      <c r="F63" s="142">
        <v>1997</v>
      </c>
      <c r="G63" s="142">
        <v>2146</v>
      </c>
      <c r="H63" s="143">
        <v>2283</v>
      </c>
    </row>
    <row r="64" spans="2:8" ht="15" customHeight="1" x14ac:dyDescent="0.15"/>
  </sheetData>
  <sheetProtection algorithmName="SHA-512" hashValue="0Qfj22x8VV6CGdNhxPeHRfGgL3WuD9cFgck4ZU1h2DIttNgNUT2eMQI5EcPeIprVtX7asNhhT6+9sey8rrcU4Q==" saltValue="AEefTW2IqsBGc18NnQTF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548</v>
      </c>
      <c r="G2" s="157"/>
      <c r="H2" s="158"/>
    </row>
    <row r="3" spans="1:8" x14ac:dyDescent="0.15">
      <c r="A3" s="154" t="s">
        <v>541</v>
      </c>
      <c r="B3" s="159"/>
      <c r="C3" s="160"/>
      <c r="D3" s="161">
        <v>51751</v>
      </c>
      <c r="E3" s="162"/>
      <c r="F3" s="163">
        <v>47278</v>
      </c>
      <c r="G3" s="164"/>
      <c r="H3" s="165"/>
    </row>
    <row r="4" spans="1:8" x14ac:dyDescent="0.15">
      <c r="A4" s="166"/>
      <c r="B4" s="167"/>
      <c r="C4" s="168"/>
      <c r="D4" s="169">
        <v>14771</v>
      </c>
      <c r="E4" s="170"/>
      <c r="F4" s="171">
        <v>24096</v>
      </c>
      <c r="G4" s="172"/>
      <c r="H4" s="173"/>
    </row>
    <row r="5" spans="1:8" x14ac:dyDescent="0.15">
      <c r="A5" s="154" t="s">
        <v>543</v>
      </c>
      <c r="B5" s="159"/>
      <c r="C5" s="160"/>
      <c r="D5" s="161">
        <v>74989</v>
      </c>
      <c r="E5" s="162"/>
      <c r="F5" s="163">
        <v>44504</v>
      </c>
      <c r="G5" s="164"/>
      <c r="H5" s="165"/>
    </row>
    <row r="6" spans="1:8" x14ac:dyDescent="0.15">
      <c r="A6" s="166"/>
      <c r="B6" s="167"/>
      <c r="C6" s="168"/>
      <c r="D6" s="169">
        <v>19382</v>
      </c>
      <c r="E6" s="170"/>
      <c r="F6" s="171">
        <v>25876</v>
      </c>
      <c r="G6" s="172"/>
      <c r="H6" s="173"/>
    </row>
    <row r="7" spans="1:8" x14ac:dyDescent="0.15">
      <c r="A7" s="154" t="s">
        <v>544</v>
      </c>
      <c r="B7" s="159"/>
      <c r="C7" s="160"/>
      <c r="D7" s="161">
        <v>36196</v>
      </c>
      <c r="E7" s="162"/>
      <c r="F7" s="163">
        <v>47820</v>
      </c>
      <c r="G7" s="164"/>
      <c r="H7" s="165"/>
    </row>
    <row r="8" spans="1:8" x14ac:dyDescent="0.15">
      <c r="A8" s="166"/>
      <c r="B8" s="167"/>
      <c r="C8" s="168"/>
      <c r="D8" s="169">
        <v>9596</v>
      </c>
      <c r="E8" s="170"/>
      <c r="F8" s="171">
        <v>25855</v>
      </c>
      <c r="G8" s="172"/>
      <c r="H8" s="173"/>
    </row>
    <row r="9" spans="1:8" x14ac:dyDescent="0.15">
      <c r="A9" s="154" t="s">
        <v>545</v>
      </c>
      <c r="B9" s="159"/>
      <c r="C9" s="160"/>
      <c r="D9" s="161">
        <v>74377</v>
      </c>
      <c r="E9" s="162"/>
      <c r="F9" s="163">
        <v>41934</v>
      </c>
      <c r="G9" s="164"/>
      <c r="H9" s="165"/>
    </row>
    <row r="10" spans="1:8" x14ac:dyDescent="0.15">
      <c r="A10" s="166"/>
      <c r="B10" s="167"/>
      <c r="C10" s="168"/>
      <c r="D10" s="169">
        <v>19972</v>
      </c>
      <c r="E10" s="170"/>
      <c r="F10" s="171">
        <v>23352</v>
      </c>
      <c r="G10" s="172"/>
      <c r="H10" s="173"/>
    </row>
    <row r="11" spans="1:8" x14ac:dyDescent="0.15">
      <c r="A11" s="154" t="s">
        <v>546</v>
      </c>
      <c r="B11" s="159"/>
      <c r="C11" s="160"/>
      <c r="D11" s="161">
        <v>43478</v>
      </c>
      <c r="E11" s="162"/>
      <c r="F11" s="163">
        <v>45588</v>
      </c>
      <c r="G11" s="164"/>
      <c r="H11" s="165"/>
    </row>
    <row r="12" spans="1:8" x14ac:dyDescent="0.15">
      <c r="A12" s="166"/>
      <c r="B12" s="167"/>
      <c r="C12" s="174"/>
      <c r="D12" s="169">
        <v>11183</v>
      </c>
      <c r="E12" s="170"/>
      <c r="F12" s="171">
        <v>24150</v>
      </c>
      <c r="G12" s="172"/>
      <c r="H12" s="173"/>
    </row>
    <row r="13" spans="1:8" x14ac:dyDescent="0.15">
      <c r="A13" s="154"/>
      <c r="B13" s="159"/>
      <c r="C13" s="175"/>
      <c r="D13" s="176">
        <v>56158</v>
      </c>
      <c r="E13" s="177"/>
      <c r="F13" s="178">
        <v>45425</v>
      </c>
      <c r="G13" s="179"/>
      <c r="H13" s="165"/>
    </row>
    <row r="14" spans="1:8" x14ac:dyDescent="0.15">
      <c r="A14" s="166"/>
      <c r="B14" s="167"/>
      <c r="C14" s="168"/>
      <c r="D14" s="169">
        <v>14981</v>
      </c>
      <c r="E14" s="170"/>
      <c r="F14" s="171">
        <v>24666</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3.33</v>
      </c>
      <c r="C19" s="180">
        <f>ROUND(VALUE(SUBSTITUTE(実質収支比率等に係る経年分析!G$48,"▲","-")),2)</f>
        <v>2.95</v>
      </c>
      <c r="D19" s="180">
        <f>ROUND(VALUE(SUBSTITUTE(実質収支比率等に係る経年分析!H$48,"▲","-")),2)</f>
        <v>2.75</v>
      </c>
      <c r="E19" s="180">
        <f>ROUND(VALUE(SUBSTITUTE(実質収支比率等に係る経年分析!I$48,"▲","-")),2)</f>
        <v>3.33</v>
      </c>
      <c r="F19" s="180">
        <f>ROUND(VALUE(SUBSTITUTE(実質収支比率等に係る経年分析!J$48,"▲","-")),2)</f>
        <v>4.05</v>
      </c>
    </row>
    <row r="20" spans="1:11" x14ac:dyDescent="0.15">
      <c r="A20" s="180" t="s">
        <v>54</v>
      </c>
      <c r="B20" s="180">
        <f>ROUND(VALUE(SUBSTITUTE(実質収支比率等に係る経年分析!F$47,"▲","-")),2)</f>
        <v>11.16</v>
      </c>
      <c r="C20" s="180">
        <f>ROUND(VALUE(SUBSTITUTE(実質収支比率等に係る経年分析!G$47,"▲","-")),2)</f>
        <v>11.99</v>
      </c>
      <c r="D20" s="180">
        <f>ROUND(VALUE(SUBSTITUTE(実質収支比率等に係る経年分析!H$47,"▲","-")),2)</f>
        <v>12.05</v>
      </c>
      <c r="E20" s="180">
        <f>ROUND(VALUE(SUBSTITUTE(実質収支比率等に係る経年分析!I$47,"▲","-")),2)</f>
        <v>13.02</v>
      </c>
      <c r="F20" s="180">
        <f>ROUND(VALUE(SUBSTITUTE(実質収支比率等に係る経年分析!J$47,"▲","-")),2)</f>
        <v>13.92</v>
      </c>
    </row>
    <row r="21" spans="1:11" x14ac:dyDescent="0.15">
      <c r="A21" s="180" t="s">
        <v>55</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0.45</v>
      </c>
      <c r="D21" s="180">
        <f>IF(ISNUMBER(VALUE(SUBSTITUTE(実質収支比率等に係る経年分析!H$49,"▲","-"))),ROUND(VALUE(SUBSTITUTE(実質収支比率等に係る経年分析!H$49,"▲","-")),2),NA())</f>
        <v>0.17</v>
      </c>
      <c r="E21" s="180">
        <f>IF(ISNUMBER(VALUE(SUBSTITUTE(実質収支比率等に係る経年分析!I$49,"▲","-"))),ROUND(VALUE(SUBSTITUTE(実質収支比率等に係る経年分析!I$49,"▲","-")),2),NA())</f>
        <v>1.57</v>
      </c>
      <c r="F21" s="180">
        <f>IF(ISNUMBER(VALUE(SUBSTITUTE(実質収支比率等に係る経年分析!J$49,"▲","-"))),ROUND(VALUE(SUBSTITUTE(実質収支比率等に係る経年分析!J$49,"▲","-")),2),NA())</f>
        <v>1.79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2.94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介護保険介護サービス事業特別会計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0.54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0.55000000000000004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0.63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0.38</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2.74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2.56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0.56000000000000005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1.24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1.1100000000000001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1.79</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2.94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3.32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4.04</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7.96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8.7799999999999994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8.1999999999999993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8.7799999999999994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8.4700000000000006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1328</v>
      </c>
      <c r="E42" s="182"/>
      <c r="F42" s="182"/>
      <c r="G42" s="182">
        <f>'実質公債費比率（分子）の構造'!L$52</f>
        <v>1314</v>
      </c>
      <c r="H42" s="182"/>
      <c r="I42" s="182"/>
      <c r="J42" s="182">
        <f>'実質公債費比率（分子）の構造'!M$52</f>
        <v>1306</v>
      </c>
      <c r="K42" s="182"/>
      <c r="L42" s="182"/>
      <c r="M42" s="182">
        <f>'実質公債費比率（分子）の構造'!N$52</f>
        <v>1212</v>
      </c>
      <c r="N42" s="182"/>
      <c r="O42" s="182"/>
      <c r="P42" s="182">
        <f>'実質公債費比率（分子）の構造'!O$52</f>
        <v>1240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424</v>
      </c>
      <c r="C45" s="182"/>
      <c r="D45" s="182"/>
      <c r="E45" s="182">
        <f>'実質公債費比率（分子）の構造'!L$49</f>
        <v>403</v>
      </c>
      <c r="F45" s="182"/>
      <c r="G45" s="182"/>
      <c r="H45" s="182">
        <f>'実質公債費比率（分子）の構造'!M$49</f>
        <v>196</v>
      </c>
      <c r="I45" s="182"/>
      <c r="J45" s="182"/>
      <c r="K45" s="182">
        <f>'実質公債費比率（分子）の構造'!N$49</f>
        <v>142</v>
      </c>
      <c r="L45" s="182"/>
      <c r="M45" s="182"/>
      <c r="N45" s="182">
        <f>'実質公債費比率（分子）の構造'!O$49</f>
        <v>127</v>
      </c>
      <c r="O45" s="182"/>
      <c r="P45" s="182"/>
    </row>
    <row r="46" spans="1:16" x14ac:dyDescent="0.15">
      <c r="A46" s="182" t="s">
        <v>66</v>
      </c>
      <c r="B46" s="182">
        <f>'実質公債費比率（分子）の構造'!K$48</f>
        <v>309</v>
      </c>
      <c r="C46" s="182"/>
      <c r="D46" s="182"/>
      <c r="E46" s="182">
        <f>'実質公債費比率（分子）の構造'!L$48</f>
        <v>335</v>
      </c>
      <c r="F46" s="182"/>
      <c r="G46" s="182"/>
      <c r="H46" s="182">
        <f>'実質公債費比率（分子）の構造'!M$48</f>
        <v>307</v>
      </c>
      <c r="I46" s="182"/>
      <c r="J46" s="182"/>
      <c r="K46" s="182">
        <f>'実質公債費比率（分子）の構造'!N$48</f>
        <v>326</v>
      </c>
      <c r="L46" s="182"/>
      <c r="M46" s="182"/>
      <c r="N46" s="182">
        <f>'実質公債費比率（分子）の構造'!O$48</f>
        <v>327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1268</v>
      </c>
      <c r="C49" s="182"/>
      <c r="D49" s="182"/>
      <c r="E49" s="182">
        <f>'実質公債費比率（分子）の構造'!L$45</f>
        <v>1344</v>
      </c>
      <c r="F49" s="182"/>
      <c r="G49" s="182"/>
      <c r="H49" s="182">
        <f>'実質公債費比率（分子）の構造'!M$45</f>
        <v>1337</v>
      </c>
      <c r="I49" s="182"/>
      <c r="J49" s="182"/>
      <c r="K49" s="182">
        <f>'実質公債費比率（分子）の構造'!N$45</f>
        <v>1326</v>
      </c>
      <c r="L49" s="182"/>
      <c r="M49" s="182"/>
      <c r="N49" s="182">
        <f>'実質公債費比率（分子）の構造'!O$45</f>
        <v>1379</v>
      </c>
      <c r="O49" s="182"/>
      <c r="P49" s="182"/>
    </row>
    <row r="50" spans="1:16" x14ac:dyDescent="0.15">
      <c r="A50" s="182" t="s">
        <v>70</v>
      </c>
      <c r="B50" s="182" t="e">
        <f>NA()</f>
        <v>#N/A</v>
      </c>
      <c r="C50" s="182">
        <f>IF(ISNUMBER('実質公債費比率（分子）の構造'!K$53),'実質公債費比率（分子）の構造'!K$53,NA())</f>
        <v>673</v>
      </c>
      <c r="D50" s="182" t="e">
        <f>NA()</f>
        <v>#N/A</v>
      </c>
      <c r="E50" s="182" t="e">
        <f>NA()</f>
        <v>#N/A</v>
      </c>
      <c r="F50" s="182">
        <f>IF(ISNUMBER('実質公債費比率（分子）の構造'!L$53),'実質公債費比率（分子）の構造'!L$53,NA())</f>
        <v>768</v>
      </c>
      <c r="G50" s="182" t="e">
        <f>NA()</f>
        <v>#N/A</v>
      </c>
      <c r="H50" s="182" t="e">
        <f>NA()</f>
        <v>#N/A</v>
      </c>
      <c r="I50" s="182">
        <f>IF(ISNUMBER('実質公債費比率（分子）の構造'!M$53),'実質公債費比率（分子）の構造'!M$53,NA())</f>
        <v>534</v>
      </c>
      <c r="J50" s="182" t="e">
        <f>NA()</f>
        <v>#N/A</v>
      </c>
      <c r="K50" s="182" t="e">
        <f>NA()</f>
        <v>#N/A</v>
      </c>
      <c r="L50" s="182">
        <f>IF(ISNUMBER('実質公債費比率（分子）の構造'!N$53),'実質公債費比率（分子）の構造'!N$53,NA())</f>
        <v>582</v>
      </c>
      <c r="M50" s="182" t="e">
        <f>NA()</f>
        <v>#N/A</v>
      </c>
      <c r="N50" s="182" t="e">
        <f>NA()</f>
        <v>#N/A</v>
      </c>
      <c r="O50" s="182">
        <f>IF(ISNUMBER('実質公債費比率（分子）の構造'!O$53),'実質公債費比率（分子）の構造'!O$53,NA())</f>
        <v>593</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14919</v>
      </c>
      <c r="E56" s="181"/>
      <c r="F56" s="181"/>
      <c r="G56" s="181">
        <f>'将来負担比率（分子）の構造'!J$52</f>
        <v>14672</v>
      </c>
      <c r="H56" s="181"/>
      <c r="I56" s="181"/>
      <c r="J56" s="181">
        <f>'将来負担比率（分子）の構造'!K$52</f>
        <v>14431</v>
      </c>
      <c r="K56" s="181"/>
      <c r="L56" s="181"/>
      <c r="M56" s="181">
        <f>'将来負担比率（分子）の構造'!L$52</f>
        <v>14767</v>
      </c>
      <c r="N56" s="181"/>
      <c r="O56" s="181"/>
      <c r="P56" s="181">
        <f>'将来負担比率（分子）の構造'!M$52</f>
        <v>14312</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1842</v>
      </c>
      <c r="E58" s="181"/>
      <c r="F58" s="181"/>
      <c r="G58" s="181">
        <f>'将来負担比率（分子）の構造'!J$50</f>
        <v>2336</v>
      </c>
      <c r="H58" s="181"/>
      <c r="I58" s="181"/>
      <c r="J58" s="181">
        <f>'将来負担比率（分子）の構造'!K$50</f>
        <v>2796</v>
      </c>
      <c r="K58" s="181"/>
      <c r="L58" s="181"/>
      <c r="M58" s="181">
        <f>'将来負担比率（分子）の構造'!L$50</f>
        <v>3246</v>
      </c>
      <c r="N58" s="181"/>
      <c r="O58" s="181"/>
      <c r="P58" s="181">
        <f>'将来負担比率（分子）の構造'!M$50</f>
        <v>3370</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1424</v>
      </c>
      <c r="C62" s="181"/>
      <c r="D62" s="181"/>
      <c r="E62" s="181">
        <f>'将来負担比率（分子）の構造'!J$45</f>
        <v>1443</v>
      </c>
      <c r="F62" s="181"/>
      <c r="G62" s="181"/>
      <c r="H62" s="181">
        <f>'将来負担比率（分子）の構造'!K$45</f>
        <v>1732</v>
      </c>
      <c r="I62" s="181"/>
      <c r="J62" s="181"/>
      <c r="K62" s="181">
        <f>'将来負担比率（分子）の構造'!L$45</f>
        <v>1257</v>
      </c>
      <c r="L62" s="181"/>
      <c r="M62" s="181"/>
      <c r="N62" s="181">
        <f>'将来負担比率（分子）の構造'!M$45</f>
        <v>1190</v>
      </c>
      <c r="O62" s="181"/>
      <c r="P62" s="181"/>
    </row>
    <row r="63" spans="1:16" x14ac:dyDescent="0.15">
      <c r="A63" s="181" t="s">
        <v>33</v>
      </c>
      <c r="B63" s="181">
        <f>'将来負担比率（分子）の構造'!I$44</f>
        <v>1051</v>
      </c>
      <c r="C63" s="181"/>
      <c r="D63" s="181"/>
      <c r="E63" s="181">
        <f>'将来負担比率（分子）の構造'!J$44</f>
        <v>754</v>
      </c>
      <c r="F63" s="181"/>
      <c r="G63" s="181"/>
      <c r="H63" s="181">
        <f>'将来負担比率（分子）の構造'!K$44</f>
        <v>571</v>
      </c>
      <c r="I63" s="181"/>
      <c r="J63" s="181"/>
      <c r="K63" s="181">
        <f>'将来負担比率（分子）の構造'!L$44</f>
        <v>389</v>
      </c>
      <c r="L63" s="181"/>
      <c r="M63" s="181"/>
      <c r="N63" s="181">
        <f>'将来負担比率（分子）の構造'!M$44</f>
        <v>280</v>
      </c>
      <c r="O63" s="181"/>
      <c r="P63" s="181"/>
    </row>
    <row r="64" spans="1:16" x14ac:dyDescent="0.15">
      <c r="A64" s="181" t="s">
        <v>32</v>
      </c>
      <c r="B64" s="181">
        <f>'将来負担比率（分子）の構造'!I$43</f>
        <v>3846</v>
      </c>
      <c r="C64" s="181"/>
      <c r="D64" s="181"/>
      <c r="E64" s="181">
        <f>'将来負担比率（分子）の構造'!J$43</f>
        <v>4088</v>
      </c>
      <c r="F64" s="181"/>
      <c r="G64" s="181"/>
      <c r="H64" s="181">
        <f>'将来負担比率（分子）の構造'!K$43</f>
        <v>3931</v>
      </c>
      <c r="I64" s="181"/>
      <c r="J64" s="181"/>
      <c r="K64" s="181">
        <f>'将来負担比率（分子）の構造'!L$43</f>
        <v>3478</v>
      </c>
      <c r="L64" s="181"/>
      <c r="M64" s="181"/>
      <c r="N64" s="181">
        <f>'将来負担比率（分子）の構造'!M$43</f>
        <v>3613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15848</v>
      </c>
      <c r="C66" s="181"/>
      <c r="D66" s="181"/>
      <c r="E66" s="181">
        <f>'将来負担比率（分子）の構造'!J$41</f>
        <v>17202</v>
      </c>
      <c r="F66" s="181"/>
      <c r="G66" s="181"/>
      <c r="H66" s="181">
        <f>'将来負担比率（分子）の構造'!K$41</f>
        <v>17173</v>
      </c>
      <c r="I66" s="181"/>
      <c r="J66" s="181"/>
      <c r="K66" s="181">
        <f>'将来負担比率（分子）の構造'!L$41</f>
        <v>18489</v>
      </c>
      <c r="L66" s="181"/>
      <c r="M66" s="181"/>
      <c r="N66" s="181">
        <f>'将来負担比率（分子）の構造'!M$41</f>
        <v>18859</v>
      </c>
      <c r="O66" s="181"/>
      <c r="P66" s="181"/>
    </row>
    <row r="67" spans="1:16" x14ac:dyDescent="0.15">
      <c r="A67" s="181" t="s">
        <v>74</v>
      </c>
      <c r="B67" s="181" t="e">
        <f>NA()</f>
        <v>#N/A</v>
      </c>
      <c r="C67" s="181">
        <f>IF(ISNUMBER('将来負担比率（分子）の構造'!I$53), IF('将来負担比率（分子）の構造'!I$53 &lt; 0, 0, '将来負担比率（分子）の構造'!I$53), NA())</f>
        <v>5407</v>
      </c>
      <c r="D67" s="181" t="e">
        <f>NA()</f>
        <v>#N/A</v>
      </c>
      <c r="E67" s="181" t="e">
        <f>NA()</f>
        <v>#N/A</v>
      </c>
      <c r="F67" s="181">
        <f>IF(ISNUMBER('将来負担比率（分子）の構造'!J$53), IF('将来負担比率（分子）の構造'!J$53 &lt; 0, 0, '将来負担比率（分子）の構造'!J$53), NA())</f>
        <v>6479</v>
      </c>
      <c r="G67" s="181" t="e">
        <f>NA()</f>
        <v>#N/A</v>
      </c>
      <c r="H67" s="181" t="e">
        <f>NA()</f>
        <v>#N/A</v>
      </c>
      <c r="I67" s="181">
        <f>IF(ISNUMBER('将来負担比率（分子）の構造'!K$53), IF('将来負担比率（分子）の構造'!K$53 &lt; 0, 0, '将来負担比率（分子）の構造'!K$53), NA())</f>
        <v>6180</v>
      </c>
      <c r="J67" s="181" t="e">
        <f>NA()</f>
        <v>#N/A</v>
      </c>
      <c r="K67" s="181" t="e">
        <f>NA()</f>
        <v>#N/A</v>
      </c>
      <c r="L67" s="181">
        <f>IF(ISNUMBER('将来負担比率（分子）の構造'!L$53), IF('将来負担比率（分子）の構造'!L$53 &lt; 0, 0, '将来負担比率（分子）の構造'!L$53), NA())</f>
        <v>5600</v>
      </c>
      <c r="M67" s="181" t="e">
        <f>NA()</f>
        <v>#N/A</v>
      </c>
      <c r="N67" s="181" t="e">
        <f>NA()</f>
        <v>#N/A</v>
      </c>
      <c r="O67" s="181">
        <f>IF(ISNUMBER('将来負担比率（分子）の構造'!M$53), IF('将来負担比率（分子）の構造'!M$53 &lt; 0, 0, '将来負担比率（分子）の構造'!M$53), NA())</f>
        <v>6261</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1271</v>
      </c>
      <c r="C72" s="185">
        <f>基金残高に係る経年分析!G55</f>
        <v>1375</v>
      </c>
      <c r="D72" s="185">
        <f>基金残高に係る経年分析!H55</f>
        <v>1486</v>
      </c>
    </row>
    <row r="73" spans="1:16" x14ac:dyDescent="0.15">
      <c r="A73" s="184" t="s">
        <v>77</v>
      </c>
      <c r="B73" s="185">
        <f>基金残高に係る経年分析!F56</f>
        <v>382</v>
      </c>
      <c r="C73" s="185">
        <f>基金残高に係る経年分析!G56</f>
        <v>643</v>
      </c>
      <c r="D73" s="185">
        <f>基金残高に係る経年分析!H56</f>
        <v>643</v>
      </c>
    </row>
    <row r="74" spans="1:16" x14ac:dyDescent="0.15">
      <c r="A74" s="184" t="s">
        <v>78</v>
      </c>
      <c r="B74" s="185">
        <f>基金残高に係る経年分析!F57</f>
        <v>343</v>
      </c>
      <c r="C74" s="185">
        <f>基金残高に係る経年分析!G57</f>
        <v>128</v>
      </c>
      <c r="D74" s="185">
        <f>基金残高に係る経年分析!H57</f>
        <v>155</v>
      </c>
    </row>
  </sheetData>
  <sheetProtection algorithmName="SHA-512" hashValue="bEye4LDsbAEgDIaZU7SUcqQAryEKt9gRgGkU/D+QX8FaYJJqklrPFFdujN8cc6+VJFRDvULpj/pOYuJZbX1//Q==" saltValue="Fa0gBWhVC/oo+HPNWDPEc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210</v>
      </c>
      <c r="DI1" s="760"/>
      <c r="DJ1" s="760"/>
      <c r="DK1" s="760"/>
      <c r="DL1" s="760"/>
      <c r="DM1" s="760"/>
      <c r="DN1" s="761"/>
      <c r="DO1" s="226"/>
      <c r="DP1" s="759" t="s">
        <v>211</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213</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214</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215</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216</v>
      </c>
      <c r="S4" s="702"/>
      <c r="T4" s="702"/>
      <c r="U4" s="702"/>
      <c r="V4" s="702"/>
      <c r="W4" s="702"/>
      <c r="X4" s="702"/>
      <c r="Y4" s="703"/>
      <c r="Z4" s="701" t="s">
        <v>217</v>
      </c>
      <c r="AA4" s="702"/>
      <c r="AB4" s="702"/>
      <c r="AC4" s="703"/>
      <c r="AD4" s="701" t="s">
        <v>218</v>
      </c>
      <c r="AE4" s="702"/>
      <c r="AF4" s="702"/>
      <c r="AG4" s="702"/>
      <c r="AH4" s="702"/>
      <c r="AI4" s="702"/>
      <c r="AJ4" s="702"/>
      <c r="AK4" s="703"/>
      <c r="AL4" s="701" t="s">
        <v>217</v>
      </c>
      <c r="AM4" s="702"/>
      <c r="AN4" s="702"/>
      <c r="AO4" s="703"/>
      <c r="AP4" s="762" t="s">
        <v>219</v>
      </c>
      <c r="AQ4" s="762"/>
      <c r="AR4" s="762"/>
      <c r="AS4" s="762"/>
      <c r="AT4" s="762"/>
      <c r="AU4" s="762"/>
      <c r="AV4" s="762"/>
      <c r="AW4" s="762"/>
      <c r="AX4" s="762"/>
      <c r="AY4" s="762"/>
      <c r="AZ4" s="762"/>
      <c r="BA4" s="762"/>
      <c r="BB4" s="762"/>
      <c r="BC4" s="762"/>
      <c r="BD4" s="762"/>
      <c r="BE4" s="762"/>
      <c r="BF4" s="762"/>
      <c r="BG4" s="762" t="s">
        <v>220</v>
      </c>
      <c r="BH4" s="762"/>
      <c r="BI4" s="762"/>
      <c r="BJ4" s="762"/>
      <c r="BK4" s="762"/>
      <c r="BL4" s="762"/>
      <c r="BM4" s="762"/>
      <c r="BN4" s="762"/>
      <c r="BO4" s="762" t="s">
        <v>217</v>
      </c>
      <c r="BP4" s="762"/>
      <c r="BQ4" s="762"/>
      <c r="BR4" s="762"/>
      <c r="BS4" s="762" t="s">
        <v>221</v>
      </c>
      <c r="BT4" s="762"/>
      <c r="BU4" s="762"/>
      <c r="BV4" s="762"/>
      <c r="BW4" s="762"/>
      <c r="BX4" s="762"/>
      <c r="BY4" s="762"/>
      <c r="BZ4" s="762"/>
      <c r="CA4" s="762"/>
      <c r="CB4" s="762"/>
      <c r="CD4" s="744" t="s">
        <v>222</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223</v>
      </c>
      <c r="C5" s="707"/>
      <c r="D5" s="707"/>
      <c r="E5" s="707"/>
      <c r="F5" s="707"/>
      <c r="G5" s="707"/>
      <c r="H5" s="707"/>
      <c r="I5" s="707"/>
      <c r="J5" s="707"/>
      <c r="K5" s="707"/>
      <c r="L5" s="707"/>
      <c r="M5" s="707"/>
      <c r="N5" s="707"/>
      <c r="O5" s="707"/>
      <c r="P5" s="707"/>
      <c r="Q5" s="708"/>
      <c r="R5" s="695">
        <v>5399470</v>
      </c>
      <c r="S5" s="696"/>
      <c r="T5" s="696"/>
      <c r="U5" s="696"/>
      <c r="V5" s="696"/>
      <c r="W5" s="696"/>
      <c r="X5" s="696"/>
      <c r="Y5" s="739"/>
      <c r="Z5" s="757">
        <v>27.7</v>
      </c>
      <c r="AA5" s="757"/>
      <c r="AB5" s="757"/>
      <c r="AC5" s="757"/>
      <c r="AD5" s="758">
        <v>5399470</v>
      </c>
      <c r="AE5" s="758"/>
      <c r="AF5" s="758"/>
      <c r="AG5" s="758"/>
      <c r="AH5" s="758"/>
      <c r="AI5" s="758"/>
      <c r="AJ5" s="758"/>
      <c r="AK5" s="758"/>
      <c r="AL5" s="740">
        <v>52.8</v>
      </c>
      <c r="AM5" s="711"/>
      <c r="AN5" s="711"/>
      <c r="AO5" s="741"/>
      <c r="AP5" s="706" t="s">
        <v>224</v>
      </c>
      <c r="AQ5" s="707"/>
      <c r="AR5" s="707"/>
      <c r="AS5" s="707"/>
      <c r="AT5" s="707"/>
      <c r="AU5" s="707"/>
      <c r="AV5" s="707"/>
      <c r="AW5" s="707"/>
      <c r="AX5" s="707"/>
      <c r="AY5" s="707"/>
      <c r="AZ5" s="707"/>
      <c r="BA5" s="707"/>
      <c r="BB5" s="707"/>
      <c r="BC5" s="707"/>
      <c r="BD5" s="707"/>
      <c r="BE5" s="707"/>
      <c r="BF5" s="708"/>
      <c r="BG5" s="640">
        <v>5399470</v>
      </c>
      <c r="BH5" s="641"/>
      <c r="BI5" s="641"/>
      <c r="BJ5" s="641"/>
      <c r="BK5" s="641"/>
      <c r="BL5" s="641"/>
      <c r="BM5" s="641"/>
      <c r="BN5" s="642"/>
      <c r="BO5" s="677">
        <v>100</v>
      </c>
      <c r="BP5" s="677"/>
      <c r="BQ5" s="677"/>
      <c r="BR5" s="677"/>
      <c r="BS5" s="678">
        <v>35413</v>
      </c>
      <c r="BT5" s="678"/>
      <c r="BU5" s="678"/>
      <c r="BV5" s="678"/>
      <c r="BW5" s="678"/>
      <c r="BX5" s="678"/>
      <c r="BY5" s="678"/>
      <c r="BZ5" s="678"/>
      <c r="CA5" s="678"/>
      <c r="CB5" s="728"/>
      <c r="CD5" s="744" t="s">
        <v>219</v>
      </c>
      <c r="CE5" s="745"/>
      <c r="CF5" s="745"/>
      <c r="CG5" s="745"/>
      <c r="CH5" s="745"/>
      <c r="CI5" s="745"/>
      <c r="CJ5" s="745"/>
      <c r="CK5" s="745"/>
      <c r="CL5" s="745"/>
      <c r="CM5" s="745"/>
      <c r="CN5" s="745"/>
      <c r="CO5" s="745"/>
      <c r="CP5" s="745"/>
      <c r="CQ5" s="746"/>
      <c r="CR5" s="744" t="s">
        <v>225</v>
      </c>
      <c r="CS5" s="745"/>
      <c r="CT5" s="745"/>
      <c r="CU5" s="745"/>
      <c r="CV5" s="745"/>
      <c r="CW5" s="745"/>
      <c r="CX5" s="745"/>
      <c r="CY5" s="746"/>
      <c r="CZ5" s="744" t="s">
        <v>217</v>
      </c>
      <c r="DA5" s="745"/>
      <c r="DB5" s="745"/>
      <c r="DC5" s="746"/>
      <c r="DD5" s="744" t="s">
        <v>226</v>
      </c>
      <c r="DE5" s="745"/>
      <c r="DF5" s="745"/>
      <c r="DG5" s="745"/>
      <c r="DH5" s="745"/>
      <c r="DI5" s="745"/>
      <c r="DJ5" s="745"/>
      <c r="DK5" s="745"/>
      <c r="DL5" s="745"/>
      <c r="DM5" s="745"/>
      <c r="DN5" s="745"/>
      <c r="DO5" s="745"/>
      <c r="DP5" s="746"/>
      <c r="DQ5" s="744" t="s">
        <v>227</v>
      </c>
      <c r="DR5" s="745"/>
      <c r="DS5" s="745"/>
      <c r="DT5" s="745"/>
      <c r="DU5" s="745"/>
      <c r="DV5" s="745"/>
      <c r="DW5" s="745"/>
      <c r="DX5" s="745"/>
      <c r="DY5" s="745"/>
      <c r="DZ5" s="745"/>
      <c r="EA5" s="745"/>
      <c r="EB5" s="745"/>
      <c r="EC5" s="746"/>
    </row>
    <row r="6" spans="2:143" ht="11.25" customHeight="1" x14ac:dyDescent="0.15">
      <c r="B6" s="637" t="s">
        <v>228</v>
      </c>
      <c r="C6" s="638"/>
      <c r="D6" s="638"/>
      <c r="E6" s="638"/>
      <c r="F6" s="638"/>
      <c r="G6" s="638"/>
      <c r="H6" s="638"/>
      <c r="I6" s="638"/>
      <c r="J6" s="638"/>
      <c r="K6" s="638"/>
      <c r="L6" s="638"/>
      <c r="M6" s="638"/>
      <c r="N6" s="638"/>
      <c r="O6" s="638"/>
      <c r="P6" s="638"/>
      <c r="Q6" s="639"/>
      <c r="R6" s="640">
        <v>193643</v>
      </c>
      <c r="S6" s="641"/>
      <c r="T6" s="641"/>
      <c r="U6" s="641"/>
      <c r="V6" s="641"/>
      <c r="W6" s="641"/>
      <c r="X6" s="641"/>
      <c r="Y6" s="642"/>
      <c r="Z6" s="677">
        <v>1</v>
      </c>
      <c r="AA6" s="677"/>
      <c r="AB6" s="677"/>
      <c r="AC6" s="677"/>
      <c r="AD6" s="678">
        <v>193643</v>
      </c>
      <c r="AE6" s="678"/>
      <c r="AF6" s="678"/>
      <c r="AG6" s="678"/>
      <c r="AH6" s="678"/>
      <c r="AI6" s="678"/>
      <c r="AJ6" s="678"/>
      <c r="AK6" s="678"/>
      <c r="AL6" s="643">
        <v>1.9</v>
      </c>
      <c r="AM6" s="644"/>
      <c r="AN6" s="644"/>
      <c r="AO6" s="679"/>
      <c r="AP6" s="637" t="s">
        <v>229</v>
      </c>
      <c r="AQ6" s="638"/>
      <c r="AR6" s="638"/>
      <c r="AS6" s="638"/>
      <c r="AT6" s="638"/>
      <c r="AU6" s="638"/>
      <c r="AV6" s="638"/>
      <c r="AW6" s="638"/>
      <c r="AX6" s="638"/>
      <c r="AY6" s="638"/>
      <c r="AZ6" s="638"/>
      <c r="BA6" s="638"/>
      <c r="BB6" s="638"/>
      <c r="BC6" s="638"/>
      <c r="BD6" s="638"/>
      <c r="BE6" s="638"/>
      <c r="BF6" s="639"/>
      <c r="BG6" s="640">
        <v>5399470</v>
      </c>
      <c r="BH6" s="641"/>
      <c r="BI6" s="641"/>
      <c r="BJ6" s="641"/>
      <c r="BK6" s="641"/>
      <c r="BL6" s="641"/>
      <c r="BM6" s="641"/>
      <c r="BN6" s="642"/>
      <c r="BO6" s="677">
        <v>100</v>
      </c>
      <c r="BP6" s="677"/>
      <c r="BQ6" s="677"/>
      <c r="BR6" s="677"/>
      <c r="BS6" s="678">
        <v>35413</v>
      </c>
      <c r="BT6" s="678"/>
      <c r="BU6" s="678"/>
      <c r="BV6" s="678"/>
      <c r="BW6" s="678"/>
      <c r="BX6" s="678"/>
      <c r="BY6" s="678"/>
      <c r="BZ6" s="678"/>
      <c r="CA6" s="678"/>
      <c r="CB6" s="728"/>
      <c r="CD6" s="698" t="s">
        <v>230</v>
      </c>
      <c r="CE6" s="699"/>
      <c r="CF6" s="699"/>
      <c r="CG6" s="699"/>
      <c r="CH6" s="699"/>
      <c r="CI6" s="699"/>
      <c r="CJ6" s="699"/>
      <c r="CK6" s="699"/>
      <c r="CL6" s="699"/>
      <c r="CM6" s="699"/>
      <c r="CN6" s="699"/>
      <c r="CO6" s="699"/>
      <c r="CP6" s="699"/>
      <c r="CQ6" s="700"/>
      <c r="CR6" s="640">
        <v>158199</v>
      </c>
      <c r="CS6" s="641"/>
      <c r="CT6" s="641"/>
      <c r="CU6" s="641"/>
      <c r="CV6" s="641"/>
      <c r="CW6" s="641"/>
      <c r="CX6" s="641"/>
      <c r="CY6" s="642"/>
      <c r="CZ6" s="740">
        <v>0.8</v>
      </c>
      <c r="DA6" s="711"/>
      <c r="DB6" s="711"/>
      <c r="DC6" s="743"/>
      <c r="DD6" s="646" t="s">
        <v>172</v>
      </c>
      <c r="DE6" s="641"/>
      <c r="DF6" s="641"/>
      <c r="DG6" s="641"/>
      <c r="DH6" s="641"/>
      <c r="DI6" s="641"/>
      <c r="DJ6" s="641"/>
      <c r="DK6" s="641"/>
      <c r="DL6" s="641"/>
      <c r="DM6" s="641"/>
      <c r="DN6" s="641"/>
      <c r="DO6" s="641"/>
      <c r="DP6" s="642"/>
      <c r="DQ6" s="646">
        <v>158199</v>
      </c>
      <c r="DR6" s="641"/>
      <c r="DS6" s="641"/>
      <c r="DT6" s="641"/>
      <c r="DU6" s="641"/>
      <c r="DV6" s="641"/>
      <c r="DW6" s="641"/>
      <c r="DX6" s="641"/>
      <c r="DY6" s="641"/>
      <c r="DZ6" s="641"/>
      <c r="EA6" s="641"/>
      <c r="EB6" s="641"/>
      <c r="EC6" s="684"/>
    </row>
    <row r="7" spans="2:143" ht="11.25" customHeight="1" x14ac:dyDescent="0.15">
      <c r="B7" s="637" t="s">
        <v>231</v>
      </c>
      <c r="C7" s="638"/>
      <c r="D7" s="638"/>
      <c r="E7" s="638"/>
      <c r="F7" s="638"/>
      <c r="G7" s="638"/>
      <c r="H7" s="638"/>
      <c r="I7" s="638"/>
      <c r="J7" s="638"/>
      <c r="K7" s="638"/>
      <c r="L7" s="638"/>
      <c r="M7" s="638"/>
      <c r="N7" s="638"/>
      <c r="O7" s="638"/>
      <c r="P7" s="638"/>
      <c r="Q7" s="639"/>
      <c r="R7" s="640">
        <v>3824</v>
      </c>
      <c r="S7" s="641"/>
      <c r="T7" s="641"/>
      <c r="U7" s="641"/>
      <c r="V7" s="641"/>
      <c r="W7" s="641"/>
      <c r="X7" s="641"/>
      <c r="Y7" s="642"/>
      <c r="Z7" s="677">
        <v>0</v>
      </c>
      <c r="AA7" s="677"/>
      <c r="AB7" s="677"/>
      <c r="AC7" s="677"/>
      <c r="AD7" s="678">
        <v>3824</v>
      </c>
      <c r="AE7" s="678"/>
      <c r="AF7" s="678"/>
      <c r="AG7" s="678"/>
      <c r="AH7" s="678"/>
      <c r="AI7" s="678"/>
      <c r="AJ7" s="678"/>
      <c r="AK7" s="678"/>
      <c r="AL7" s="643">
        <v>0</v>
      </c>
      <c r="AM7" s="644"/>
      <c r="AN7" s="644"/>
      <c r="AO7" s="679"/>
      <c r="AP7" s="637" t="s">
        <v>232</v>
      </c>
      <c r="AQ7" s="638"/>
      <c r="AR7" s="638"/>
      <c r="AS7" s="638"/>
      <c r="AT7" s="638"/>
      <c r="AU7" s="638"/>
      <c r="AV7" s="638"/>
      <c r="AW7" s="638"/>
      <c r="AX7" s="638"/>
      <c r="AY7" s="638"/>
      <c r="AZ7" s="638"/>
      <c r="BA7" s="638"/>
      <c r="BB7" s="638"/>
      <c r="BC7" s="638"/>
      <c r="BD7" s="638"/>
      <c r="BE7" s="638"/>
      <c r="BF7" s="639"/>
      <c r="BG7" s="640">
        <v>2734755</v>
      </c>
      <c r="BH7" s="641"/>
      <c r="BI7" s="641"/>
      <c r="BJ7" s="641"/>
      <c r="BK7" s="641"/>
      <c r="BL7" s="641"/>
      <c r="BM7" s="641"/>
      <c r="BN7" s="642"/>
      <c r="BO7" s="677">
        <v>50.6</v>
      </c>
      <c r="BP7" s="677"/>
      <c r="BQ7" s="677"/>
      <c r="BR7" s="677"/>
      <c r="BS7" s="678">
        <v>35413</v>
      </c>
      <c r="BT7" s="678"/>
      <c r="BU7" s="678"/>
      <c r="BV7" s="678"/>
      <c r="BW7" s="678"/>
      <c r="BX7" s="678"/>
      <c r="BY7" s="678"/>
      <c r="BZ7" s="678"/>
      <c r="CA7" s="678"/>
      <c r="CB7" s="728"/>
      <c r="CD7" s="673" t="s">
        <v>233</v>
      </c>
      <c r="CE7" s="674"/>
      <c r="CF7" s="674"/>
      <c r="CG7" s="674"/>
      <c r="CH7" s="674"/>
      <c r="CI7" s="674"/>
      <c r="CJ7" s="674"/>
      <c r="CK7" s="674"/>
      <c r="CL7" s="674"/>
      <c r="CM7" s="674"/>
      <c r="CN7" s="674"/>
      <c r="CO7" s="674"/>
      <c r="CP7" s="674"/>
      <c r="CQ7" s="675"/>
      <c r="CR7" s="640">
        <v>2472667</v>
      </c>
      <c r="CS7" s="641"/>
      <c r="CT7" s="641"/>
      <c r="CU7" s="641"/>
      <c r="CV7" s="641"/>
      <c r="CW7" s="641"/>
      <c r="CX7" s="641"/>
      <c r="CY7" s="642"/>
      <c r="CZ7" s="677">
        <v>13</v>
      </c>
      <c r="DA7" s="677"/>
      <c r="DB7" s="677"/>
      <c r="DC7" s="677"/>
      <c r="DD7" s="646">
        <v>29126</v>
      </c>
      <c r="DE7" s="641"/>
      <c r="DF7" s="641"/>
      <c r="DG7" s="641"/>
      <c r="DH7" s="641"/>
      <c r="DI7" s="641"/>
      <c r="DJ7" s="641"/>
      <c r="DK7" s="641"/>
      <c r="DL7" s="641"/>
      <c r="DM7" s="641"/>
      <c r="DN7" s="641"/>
      <c r="DO7" s="641"/>
      <c r="DP7" s="642"/>
      <c r="DQ7" s="646">
        <v>2183673</v>
      </c>
      <c r="DR7" s="641"/>
      <c r="DS7" s="641"/>
      <c r="DT7" s="641"/>
      <c r="DU7" s="641"/>
      <c r="DV7" s="641"/>
      <c r="DW7" s="641"/>
      <c r="DX7" s="641"/>
      <c r="DY7" s="641"/>
      <c r="DZ7" s="641"/>
      <c r="EA7" s="641"/>
      <c r="EB7" s="641"/>
      <c r="EC7" s="684"/>
    </row>
    <row r="8" spans="2:143" ht="11.25" customHeight="1" x14ac:dyDescent="0.15">
      <c r="B8" s="637" t="s">
        <v>234</v>
      </c>
      <c r="C8" s="638"/>
      <c r="D8" s="638"/>
      <c r="E8" s="638"/>
      <c r="F8" s="638"/>
      <c r="G8" s="638"/>
      <c r="H8" s="638"/>
      <c r="I8" s="638"/>
      <c r="J8" s="638"/>
      <c r="K8" s="638"/>
      <c r="L8" s="638"/>
      <c r="M8" s="638"/>
      <c r="N8" s="638"/>
      <c r="O8" s="638"/>
      <c r="P8" s="638"/>
      <c r="Q8" s="639"/>
      <c r="R8" s="640">
        <v>12791</v>
      </c>
      <c r="S8" s="641"/>
      <c r="T8" s="641"/>
      <c r="U8" s="641"/>
      <c r="V8" s="641"/>
      <c r="W8" s="641"/>
      <c r="X8" s="641"/>
      <c r="Y8" s="642"/>
      <c r="Z8" s="677">
        <v>0.1</v>
      </c>
      <c r="AA8" s="677"/>
      <c r="AB8" s="677"/>
      <c r="AC8" s="677"/>
      <c r="AD8" s="678">
        <v>12791</v>
      </c>
      <c r="AE8" s="678"/>
      <c r="AF8" s="678"/>
      <c r="AG8" s="678"/>
      <c r="AH8" s="678"/>
      <c r="AI8" s="678"/>
      <c r="AJ8" s="678"/>
      <c r="AK8" s="678"/>
      <c r="AL8" s="643">
        <v>0.1</v>
      </c>
      <c r="AM8" s="644"/>
      <c r="AN8" s="644"/>
      <c r="AO8" s="679"/>
      <c r="AP8" s="637" t="s">
        <v>235</v>
      </c>
      <c r="AQ8" s="638"/>
      <c r="AR8" s="638"/>
      <c r="AS8" s="638"/>
      <c r="AT8" s="638"/>
      <c r="AU8" s="638"/>
      <c r="AV8" s="638"/>
      <c r="AW8" s="638"/>
      <c r="AX8" s="638"/>
      <c r="AY8" s="638"/>
      <c r="AZ8" s="638"/>
      <c r="BA8" s="638"/>
      <c r="BB8" s="638"/>
      <c r="BC8" s="638"/>
      <c r="BD8" s="638"/>
      <c r="BE8" s="638"/>
      <c r="BF8" s="639"/>
      <c r="BG8" s="640">
        <v>100812</v>
      </c>
      <c r="BH8" s="641"/>
      <c r="BI8" s="641"/>
      <c r="BJ8" s="641"/>
      <c r="BK8" s="641"/>
      <c r="BL8" s="641"/>
      <c r="BM8" s="641"/>
      <c r="BN8" s="642"/>
      <c r="BO8" s="677">
        <v>1.9</v>
      </c>
      <c r="BP8" s="677"/>
      <c r="BQ8" s="677"/>
      <c r="BR8" s="677"/>
      <c r="BS8" s="646" t="s">
        <v>172</v>
      </c>
      <c r="BT8" s="641"/>
      <c r="BU8" s="641"/>
      <c r="BV8" s="641"/>
      <c r="BW8" s="641"/>
      <c r="BX8" s="641"/>
      <c r="BY8" s="641"/>
      <c r="BZ8" s="641"/>
      <c r="CA8" s="641"/>
      <c r="CB8" s="684"/>
      <c r="CD8" s="673" t="s">
        <v>236</v>
      </c>
      <c r="CE8" s="674"/>
      <c r="CF8" s="674"/>
      <c r="CG8" s="674"/>
      <c r="CH8" s="674"/>
      <c r="CI8" s="674"/>
      <c r="CJ8" s="674"/>
      <c r="CK8" s="674"/>
      <c r="CL8" s="674"/>
      <c r="CM8" s="674"/>
      <c r="CN8" s="674"/>
      <c r="CO8" s="674"/>
      <c r="CP8" s="674"/>
      <c r="CQ8" s="675"/>
      <c r="CR8" s="640">
        <v>7767793</v>
      </c>
      <c r="CS8" s="641"/>
      <c r="CT8" s="641"/>
      <c r="CU8" s="641"/>
      <c r="CV8" s="641"/>
      <c r="CW8" s="641"/>
      <c r="CX8" s="641"/>
      <c r="CY8" s="642"/>
      <c r="CZ8" s="677">
        <v>40.799999999999997</v>
      </c>
      <c r="DA8" s="677"/>
      <c r="DB8" s="677"/>
      <c r="DC8" s="677"/>
      <c r="DD8" s="646">
        <v>155134</v>
      </c>
      <c r="DE8" s="641"/>
      <c r="DF8" s="641"/>
      <c r="DG8" s="641"/>
      <c r="DH8" s="641"/>
      <c r="DI8" s="641"/>
      <c r="DJ8" s="641"/>
      <c r="DK8" s="641"/>
      <c r="DL8" s="641"/>
      <c r="DM8" s="641"/>
      <c r="DN8" s="641"/>
      <c r="DO8" s="641"/>
      <c r="DP8" s="642"/>
      <c r="DQ8" s="646">
        <v>3325783</v>
      </c>
      <c r="DR8" s="641"/>
      <c r="DS8" s="641"/>
      <c r="DT8" s="641"/>
      <c r="DU8" s="641"/>
      <c r="DV8" s="641"/>
      <c r="DW8" s="641"/>
      <c r="DX8" s="641"/>
      <c r="DY8" s="641"/>
      <c r="DZ8" s="641"/>
      <c r="EA8" s="641"/>
      <c r="EB8" s="641"/>
      <c r="EC8" s="684"/>
    </row>
    <row r="9" spans="2:143" ht="11.25" customHeight="1" x14ac:dyDescent="0.15">
      <c r="B9" s="637" t="s">
        <v>237</v>
      </c>
      <c r="C9" s="638"/>
      <c r="D9" s="638"/>
      <c r="E9" s="638"/>
      <c r="F9" s="638"/>
      <c r="G9" s="638"/>
      <c r="H9" s="638"/>
      <c r="I9" s="638"/>
      <c r="J9" s="638"/>
      <c r="K9" s="638"/>
      <c r="L9" s="638"/>
      <c r="M9" s="638"/>
      <c r="N9" s="638"/>
      <c r="O9" s="638"/>
      <c r="P9" s="638"/>
      <c r="Q9" s="639"/>
      <c r="R9" s="640">
        <v>5608</v>
      </c>
      <c r="S9" s="641"/>
      <c r="T9" s="641"/>
      <c r="U9" s="641"/>
      <c r="V9" s="641"/>
      <c r="W9" s="641"/>
      <c r="X9" s="641"/>
      <c r="Y9" s="642"/>
      <c r="Z9" s="677">
        <v>0</v>
      </c>
      <c r="AA9" s="677"/>
      <c r="AB9" s="677"/>
      <c r="AC9" s="677"/>
      <c r="AD9" s="678">
        <v>5608</v>
      </c>
      <c r="AE9" s="678"/>
      <c r="AF9" s="678"/>
      <c r="AG9" s="678"/>
      <c r="AH9" s="678"/>
      <c r="AI9" s="678"/>
      <c r="AJ9" s="678"/>
      <c r="AK9" s="678"/>
      <c r="AL9" s="643">
        <v>0.1</v>
      </c>
      <c r="AM9" s="644"/>
      <c r="AN9" s="644"/>
      <c r="AO9" s="679"/>
      <c r="AP9" s="637" t="s">
        <v>238</v>
      </c>
      <c r="AQ9" s="638"/>
      <c r="AR9" s="638"/>
      <c r="AS9" s="638"/>
      <c r="AT9" s="638"/>
      <c r="AU9" s="638"/>
      <c r="AV9" s="638"/>
      <c r="AW9" s="638"/>
      <c r="AX9" s="638"/>
      <c r="AY9" s="638"/>
      <c r="AZ9" s="638"/>
      <c r="BA9" s="638"/>
      <c r="BB9" s="638"/>
      <c r="BC9" s="638"/>
      <c r="BD9" s="638"/>
      <c r="BE9" s="638"/>
      <c r="BF9" s="639"/>
      <c r="BG9" s="640">
        <v>2352848</v>
      </c>
      <c r="BH9" s="641"/>
      <c r="BI9" s="641"/>
      <c r="BJ9" s="641"/>
      <c r="BK9" s="641"/>
      <c r="BL9" s="641"/>
      <c r="BM9" s="641"/>
      <c r="BN9" s="642"/>
      <c r="BO9" s="677">
        <v>43.6</v>
      </c>
      <c r="BP9" s="677"/>
      <c r="BQ9" s="677"/>
      <c r="BR9" s="677"/>
      <c r="BS9" s="646" t="s">
        <v>172</v>
      </c>
      <c r="BT9" s="641"/>
      <c r="BU9" s="641"/>
      <c r="BV9" s="641"/>
      <c r="BW9" s="641"/>
      <c r="BX9" s="641"/>
      <c r="BY9" s="641"/>
      <c r="BZ9" s="641"/>
      <c r="CA9" s="641"/>
      <c r="CB9" s="684"/>
      <c r="CD9" s="673" t="s">
        <v>239</v>
      </c>
      <c r="CE9" s="674"/>
      <c r="CF9" s="674"/>
      <c r="CG9" s="674"/>
      <c r="CH9" s="674"/>
      <c r="CI9" s="674"/>
      <c r="CJ9" s="674"/>
      <c r="CK9" s="674"/>
      <c r="CL9" s="674"/>
      <c r="CM9" s="674"/>
      <c r="CN9" s="674"/>
      <c r="CO9" s="674"/>
      <c r="CP9" s="674"/>
      <c r="CQ9" s="675"/>
      <c r="CR9" s="640">
        <v>1604344</v>
      </c>
      <c r="CS9" s="641"/>
      <c r="CT9" s="641"/>
      <c r="CU9" s="641"/>
      <c r="CV9" s="641"/>
      <c r="CW9" s="641"/>
      <c r="CX9" s="641"/>
      <c r="CY9" s="642"/>
      <c r="CZ9" s="677">
        <v>8.4</v>
      </c>
      <c r="DA9" s="677"/>
      <c r="DB9" s="677"/>
      <c r="DC9" s="677"/>
      <c r="DD9" s="646">
        <v>17598</v>
      </c>
      <c r="DE9" s="641"/>
      <c r="DF9" s="641"/>
      <c r="DG9" s="641"/>
      <c r="DH9" s="641"/>
      <c r="DI9" s="641"/>
      <c r="DJ9" s="641"/>
      <c r="DK9" s="641"/>
      <c r="DL9" s="641"/>
      <c r="DM9" s="641"/>
      <c r="DN9" s="641"/>
      <c r="DO9" s="641"/>
      <c r="DP9" s="642"/>
      <c r="DQ9" s="646">
        <v>1549630</v>
      </c>
      <c r="DR9" s="641"/>
      <c r="DS9" s="641"/>
      <c r="DT9" s="641"/>
      <c r="DU9" s="641"/>
      <c r="DV9" s="641"/>
      <c r="DW9" s="641"/>
      <c r="DX9" s="641"/>
      <c r="DY9" s="641"/>
      <c r="DZ9" s="641"/>
      <c r="EA9" s="641"/>
      <c r="EB9" s="641"/>
      <c r="EC9" s="684"/>
    </row>
    <row r="10" spans="2:143" ht="11.25" customHeight="1" x14ac:dyDescent="0.15">
      <c r="B10" s="637" t="s">
        <v>240</v>
      </c>
      <c r="C10" s="638"/>
      <c r="D10" s="638"/>
      <c r="E10" s="638"/>
      <c r="F10" s="638"/>
      <c r="G10" s="638"/>
      <c r="H10" s="638"/>
      <c r="I10" s="638"/>
      <c r="J10" s="638"/>
      <c r="K10" s="638"/>
      <c r="L10" s="638"/>
      <c r="M10" s="638"/>
      <c r="N10" s="638"/>
      <c r="O10" s="638"/>
      <c r="P10" s="638"/>
      <c r="Q10" s="639"/>
      <c r="R10" s="640" t="s">
        <v>241</v>
      </c>
      <c r="S10" s="641"/>
      <c r="T10" s="641"/>
      <c r="U10" s="641"/>
      <c r="V10" s="641"/>
      <c r="W10" s="641"/>
      <c r="X10" s="641"/>
      <c r="Y10" s="642"/>
      <c r="Z10" s="677" t="s">
        <v>172</v>
      </c>
      <c r="AA10" s="677"/>
      <c r="AB10" s="677"/>
      <c r="AC10" s="677"/>
      <c r="AD10" s="678" t="s">
        <v>241</v>
      </c>
      <c r="AE10" s="678"/>
      <c r="AF10" s="678"/>
      <c r="AG10" s="678"/>
      <c r="AH10" s="678"/>
      <c r="AI10" s="678"/>
      <c r="AJ10" s="678"/>
      <c r="AK10" s="678"/>
      <c r="AL10" s="643" t="s">
        <v>172</v>
      </c>
      <c r="AM10" s="644"/>
      <c r="AN10" s="644"/>
      <c r="AO10" s="679"/>
      <c r="AP10" s="637" t="s">
        <v>242</v>
      </c>
      <c r="AQ10" s="638"/>
      <c r="AR10" s="638"/>
      <c r="AS10" s="638"/>
      <c r="AT10" s="638"/>
      <c r="AU10" s="638"/>
      <c r="AV10" s="638"/>
      <c r="AW10" s="638"/>
      <c r="AX10" s="638"/>
      <c r="AY10" s="638"/>
      <c r="AZ10" s="638"/>
      <c r="BA10" s="638"/>
      <c r="BB10" s="638"/>
      <c r="BC10" s="638"/>
      <c r="BD10" s="638"/>
      <c r="BE10" s="638"/>
      <c r="BF10" s="639"/>
      <c r="BG10" s="640">
        <v>104489</v>
      </c>
      <c r="BH10" s="641"/>
      <c r="BI10" s="641"/>
      <c r="BJ10" s="641"/>
      <c r="BK10" s="641"/>
      <c r="BL10" s="641"/>
      <c r="BM10" s="641"/>
      <c r="BN10" s="642"/>
      <c r="BO10" s="677">
        <v>1.9</v>
      </c>
      <c r="BP10" s="677"/>
      <c r="BQ10" s="677"/>
      <c r="BR10" s="677"/>
      <c r="BS10" s="646" t="s">
        <v>241</v>
      </c>
      <c r="BT10" s="641"/>
      <c r="BU10" s="641"/>
      <c r="BV10" s="641"/>
      <c r="BW10" s="641"/>
      <c r="BX10" s="641"/>
      <c r="BY10" s="641"/>
      <c r="BZ10" s="641"/>
      <c r="CA10" s="641"/>
      <c r="CB10" s="684"/>
      <c r="CD10" s="673" t="s">
        <v>243</v>
      </c>
      <c r="CE10" s="674"/>
      <c r="CF10" s="674"/>
      <c r="CG10" s="674"/>
      <c r="CH10" s="674"/>
      <c r="CI10" s="674"/>
      <c r="CJ10" s="674"/>
      <c r="CK10" s="674"/>
      <c r="CL10" s="674"/>
      <c r="CM10" s="674"/>
      <c r="CN10" s="674"/>
      <c r="CO10" s="674"/>
      <c r="CP10" s="674"/>
      <c r="CQ10" s="675"/>
      <c r="CR10" s="640">
        <v>26166</v>
      </c>
      <c r="CS10" s="641"/>
      <c r="CT10" s="641"/>
      <c r="CU10" s="641"/>
      <c r="CV10" s="641"/>
      <c r="CW10" s="641"/>
      <c r="CX10" s="641"/>
      <c r="CY10" s="642"/>
      <c r="CZ10" s="677">
        <v>0.1</v>
      </c>
      <c r="DA10" s="677"/>
      <c r="DB10" s="677"/>
      <c r="DC10" s="677"/>
      <c r="DD10" s="646" t="s">
        <v>241</v>
      </c>
      <c r="DE10" s="641"/>
      <c r="DF10" s="641"/>
      <c r="DG10" s="641"/>
      <c r="DH10" s="641"/>
      <c r="DI10" s="641"/>
      <c r="DJ10" s="641"/>
      <c r="DK10" s="641"/>
      <c r="DL10" s="641"/>
      <c r="DM10" s="641"/>
      <c r="DN10" s="641"/>
      <c r="DO10" s="641"/>
      <c r="DP10" s="642"/>
      <c r="DQ10" s="646">
        <v>22583</v>
      </c>
      <c r="DR10" s="641"/>
      <c r="DS10" s="641"/>
      <c r="DT10" s="641"/>
      <c r="DU10" s="641"/>
      <c r="DV10" s="641"/>
      <c r="DW10" s="641"/>
      <c r="DX10" s="641"/>
      <c r="DY10" s="641"/>
      <c r="DZ10" s="641"/>
      <c r="EA10" s="641"/>
      <c r="EB10" s="641"/>
      <c r="EC10" s="684"/>
    </row>
    <row r="11" spans="2:143" ht="11.25" customHeight="1" x14ac:dyDescent="0.15">
      <c r="B11" s="637" t="s">
        <v>244</v>
      </c>
      <c r="C11" s="638"/>
      <c r="D11" s="638"/>
      <c r="E11" s="638"/>
      <c r="F11" s="638"/>
      <c r="G11" s="638"/>
      <c r="H11" s="638"/>
      <c r="I11" s="638"/>
      <c r="J11" s="638"/>
      <c r="K11" s="638"/>
      <c r="L11" s="638"/>
      <c r="M11" s="638"/>
      <c r="N11" s="638"/>
      <c r="O11" s="638"/>
      <c r="P11" s="638"/>
      <c r="Q11" s="639"/>
      <c r="R11" s="640">
        <v>844551</v>
      </c>
      <c r="S11" s="641"/>
      <c r="T11" s="641"/>
      <c r="U11" s="641"/>
      <c r="V11" s="641"/>
      <c r="W11" s="641"/>
      <c r="X11" s="641"/>
      <c r="Y11" s="642"/>
      <c r="Z11" s="643">
        <v>4.3</v>
      </c>
      <c r="AA11" s="644"/>
      <c r="AB11" s="644"/>
      <c r="AC11" s="645"/>
      <c r="AD11" s="646">
        <v>844551</v>
      </c>
      <c r="AE11" s="641"/>
      <c r="AF11" s="641"/>
      <c r="AG11" s="641"/>
      <c r="AH11" s="641"/>
      <c r="AI11" s="641"/>
      <c r="AJ11" s="641"/>
      <c r="AK11" s="642"/>
      <c r="AL11" s="643">
        <v>8.3000000000000007</v>
      </c>
      <c r="AM11" s="644"/>
      <c r="AN11" s="644"/>
      <c r="AO11" s="679"/>
      <c r="AP11" s="637" t="s">
        <v>245</v>
      </c>
      <c r="AQ11" s="638"/>
      <c r="AR11" s="638"/>
      <c r="AS11" s="638"/>
      <c r="AT11" s="638"/>
      <c r="AU11" s="638"/>
      <c r="AV11" s="638"/>
      <c r="AW11" s="638"/>
      <c r="AX11" s="638"/>
      <c r="AY11" s="638"/>
      <c r="AZ11" s="638"/>
      <c r="BA11" s="638"/>
      <c r="BB11" s="638"/>
      <c r="BC11" s="638"/>
      <c r="BD11" s="638"/>
      <c r="BE11" s="638"/>
      <c r="BF11" s="639"/>
      <c r="BG11" s="640">
        <v>176606</v>
      </c>
      <c r="BH11" s="641"/>
      <c r="BI11" s="641"/>
      <c r="BJ11" s="641"/>
      <c r="BK11" s="641"/>
      <c r="BL11" s="641"/>
      <c r="BM11" s="641"/>
      <c r="BN11" s="642"/>
      <c r="BO11" s="677">
        <v>3.3</v>
      </c>
      <c r="BP11" s="677"/>
      <c r="BQ11" s="677"/>
      <c r="BR11" s="677"/>
      <c r="BS11" s="646">
        <v>35413</v>
      </c>
      <c r="BT11" s="641"/>
      <c r="BU11" s="641"/>
      <c r="BV11" s="641"/>
      <c r="BW11" s="641"/>
      <c r="BX11" s="641"/>
      <c r="BY11" s="641"/>
      <c r="BZ11" s="641"/>
      <c r="CA11" s="641"/>
      <c r="CB11" s="684"/>
      <c r="CD11" s="673" t="s">
        <v>246</v>
      </c>
      <c r="CE11" s="674"/>
      <c r="CF11" s="674"/>
      <c r="CG11" s="674"/>
      <c r="CH11" s="674"/>
      <c r="CI11" s="674"/>
      <c r="CJ11" s="674"/>
      <c r="CK11" s="674"/>
      <c r="CL11" s="674"/>
      <c r="CM11" s="674"/>
      <c r="CN11" s="674"/>
      <c r="CO11" s="674"/>
      <c r="CP11" s="674"/>
      <c r="CQ11" s="675"/>
      <c r="CR11" s="640">
        <v>317187</v>
      </c>
      <c r="CS11" s="641"/>
      <c r="CT11" s="641"/>
      <c r="CU11" s="641"/>
      <c r="CV11" s="641"/>
      <c r="CW11" s="641"/>
      <c r="CX11" s="641"/>
      <c r="CY11" s="642"/>
      <c r="CZ11" s="677">
        <v>1.7</v>
      </c>
      <c r="DA11" s="677"/>
      <c r="DB11" s="677"/>
      <c r="DC11" s="677"/>
      <c r="DD11" s="646">
        <v>33926</v>
      </c>
      <c r="DE11" s="641"/>
      <c r="DF11" s="641"/>
      <c r="DG11" s="641"/>
      <c r="DH11" s="641"/>
      <c r="DI11" s="641"/>
      <c r="DJ11" s="641"/>
      <c r="DK11" s="641"/>
      <c r="DL11" s="641"/>
      <c r="DM11" s="641"/>
      <c r="DN11" s="641"/>
      <c r="DO11" s="641"/>
      <c r="DP11" s="642"/>
      <c r="DQ11" s="646">
        <v>202400</v>
      </c>
      <c r="DR11" s="641"/>
      <c r="DS11" s="641"/>
      <c r="DT11" s="641"/>
      <c r="DU11" s="641"/>
      <c r="DV11" s="641"/>
      <c r="DW11" s="641"/>
      <c r="DX11" s="641"/>
      <c r="DY11" s="641"/>
      <c r="DZ11" s="641"/>
      <c r="EA11" s="641"/>
      <c r="EB11" s="641"/>
      <c r="EC11" s="684"/>
    </row>
    <row r="12" spans="2:143" ht="11.25" customHeight="1" x14ac:dyDescent="0.15">
      <c r="B12" s="637" t="s">
        <v>247</v>
      </c>
      <c r="C12" s="638"/>
      <c r="D12" s="638"/>
      <c r="E12" s="638"/>
      <c r="F12" s="638"/>
      <c r="G12" s="638"/>
      <c r="H12" s="638"/>
      <c r="I12" s="638"/>
      <c r="J12" s="638"/>
      <c r="K12" s="638"/>
      <c r="L12" s="638"/>
      <c r="M12" s="638"/>
      <c r="N12" s="638"/>
      <c r="O12" s="638"/>
      <c r="P12" s="638"/>
      <c r="Q12" s="639"/>
      <c r="R12" s="640">
        <v>5336</v>
      </c>
      <c r="S12" s="641"/>
      <c r="T12" s="641"/>
      <c r="U12" s="641"/>
      <c r="V12" s="641"/>
      <c r="W12" s="641"/>
      <c r="X12" s="641"/>
      <c r="Y12" s="642"/>
      <c r="Z12" s="677">
        <v>0</v>
      </c>
      <c r="AA12" s="677"/>
      <c r="AB12" s="677"/>
      <c r="AC12" s="677"/>
      <c r="AD12" s="678">
        <v>5336</v>
      </c>
      <c r="AE12" s="678"/>
      <c r="AF12" s="678"/>
      <c r="AG12" s="678"/>
      <c r="AH12" s="678"/>
      <c r="AI12" s="678"/>
      <c r="AJ12" s="678"/>
      <c r="AK12" s="678"/>
      <c r="AL12" s="643">
        <v>0.1</v>
      </c>
      <c r="AM12" s="644"/>
      <c r="AN12" s="644"/>
      <c r="AO12" s="679"/>
      <c r="AP12" s="637" t="s">
        <v>248</v>
      </c>
      <c r="AQ12" s="638"/>
      <c r="AR12" s="638"/>
      <c r="AS12" s="638"/>
      <c r="AT12" s="638"/>
      <c r="AU12" s="638"/>
      <c r="AV12" s="638"/>
      <c r="AW12" s="638"/>
      <c r="AX12" s="638"/>
      <c r="AY12" s="638"/>
      <c r="AZ12" s="638"/>
      <c r="BA12" s="638"/>
      <c r="BB12" s="638"/>
      <c r="BC12" s="638"/>
      <c r="BD12" s="638"/>
      <c r="BE12" s="638"/>
      <c r="BF12" s="639"/>
      <c r="BG12" s="640">
        <v>2183321</v>
      </c>
      <c r="BH12" s="641"/>
      <c r="BI12" s="641"/>
      <c r="BJ12" s="641"/>
      <c r="BK12" s="641"/>
      <c r="BL12" s="641"/>
      <c r="BM12" s="641"/>
      <c r="BN12" s="642"/>
      <c r="BO12" s="677">
        <v>40.4</v>
      </c>
      <c r="BP12" s="677"/>
      <c r="BQ12" s="677"/>
      <c r="BR12" s="677"/>
      <c r="BS12" s="646" t="s">
        <v>241</v>
      </c>
      <c r="BT12" s="641"/>
      <c r="BU12" s="641"/>
      <c r="BV12" s="641"/>
      <c r="BW12" s="641"/>
      <c r="BX12" s="641"/>
      <c r="BY12" s="641"/>
      <c r="BZ12" s="641"/>
      <c r="CA12" s="641"/>
      <c r="CB12" s="684"/>
      <c r="CD12" s="673" t="s">
        <v>249</v>
      </c>
      <c r="CE12" s="674"/>
      <c r="CF12" s="674"/>
      <c r="CG12" s="674"/>
      <c r="CH12" s="674"/>
      <c r="CI12" s="674"/>
      <c r="CJ12" s="674"/>
      <c r="CK12" s="674"/>
      <c r="CL12" s="674"/>
      <c r="CM12" s="674"/>
      <c r="CN12" s="674"/>
      <c r="CO12" s="674"/>
      <c r="CP12" s="674"/>
      <c r="CQ12" s="675"/>
      <c r="CR12" s="640">
        <v>258742</v>
      </c>
      <c r="CS12" s="641"/>
      <c r="CT12" s="641"/>
      <c r="CU12" s="641"/>
      <c r="CV12" s="641"/>
      <c r="CW12" s="641"/>
      <c r="CX12" s="641"/>
      <c r="CY12" s="642"/>
      <c r="CZ12" s="677">
        <v>1.4</v>
      </c>
      <c r="DA12" s="677"/>
      <c r="DB12" s="677"/>
      <c r="DC12" s="677"/>
      <c r="DD12" s="646">
        <v>235</v>
      </c>
      <c r="DE12" s="641"/>
      <c r="DF12" s="641"/>
      <c r="DG12" s="641"/>
      <c r="DH12" s="641"/>
      <c r="DI12" s="641"/>
      <c r="DJ12" s="641"/>
      <c r="DK12" s="641"/>
      <c r="DL12" s="641"/>
      <c r="DM12" s="641"/>
      <c r="DN12" s="641"/>
      <c r="DO12" s="641"/>
      <c r="DP12" s="642"/>
      <c r="DQ12" s="646">
        <v>145369</v>
      </c>
      <c r="DR12" s="641"/>
      <c r="DS12" s="641"/>
      <c r="DT12" s="641"/>
      <c r="DU12" s="641"/>
      <c r="DV12" s="641"/>
      <c r="DW12" s="641"/>
      <c r="DX12" s="641"/>
      <c r="DY12" s="641"/>
      <c r="DZ12" s="641"/>
      <c r="EA12" s="641"/>
      <c r="EB12" s="641"/>
      <c r="EC12" s="684"/>
    </row>
    <row r="13" spans="2:143" ht="11.25" customHeight="1" x14ac:dyDescent="0.15">
      <c r="B13" s="637" t="s">
        <v>250</v>
      </c>
      <c r="C13" s="638"/>
      <c r="D13" s="638"/>
      <c r="E13" s="638"/>
      <c r="F13" s="638"/>
      <c r="G13" s="638"/>
      <c r="H13" s="638"/>
      <c r="I13" s="638"/>
      <c r="J13" s="638"/>
      <c r="K13" s="638"/>
      <c r="L13" s="638"/>
      <c r="M13" s="638"/>
      <c r="N13" s="638"/>
      <c r="O13" s="638"/>
      <c r="P13" s="638"/>
      <c r="Q13" s="639"/>
      <c r="R13" s="640" t="s">
        <v>172</v>
      </c>
      <c r="S13" s="641"/>
      <c r="T13" s="641"/>
      <c r="U13" s="641"/>
      <c r="V13" s="641"/>
      <c r="W13" s="641"/>
      <c r="X13" s="641"/>
      <c r="Y13" s="642"/>
      <c r="Z13" s="677" t="s">
        <v>172</v>
      </c>
      <c r="AA13" s="677"/>
      <c r="AB13" s="677"/>
      <c r="AC13" s="677"/>
      <c r="AD13" s="678" t="s">
        <v>172</v>
      </c>
      <c r="AE13" s="678"/>
      <c r="AF13" s="678"/>
      <c r="AG13" s="678"/>
      <c r="AH13" s="678"/>
      <c r="AI13" s="678"/>
      <c r="AJ13" s="678"/>
      <c r="AK13" s="678"/>
      <c r="AL13" s="643" t="s">
        <v>172</v>
      </c>
      <c r="AM13" s="644"/>
      <c r="AN13" s="644"/>
      <c r="AO13" s="679"/>
      <c r="AP13" s="637" t="s">
        <v>251</v>
      </c>
      <c r="AQ13" s="638"/>
      <c r="AR13" s="638"/>
      <c r="AS13" s="638"/>
      <c r="AT13" s="638"/>
      <c r="AU13" s="638"/>
      <c r="AV13" s="638"/>
      <c r="AW13" s="638"/>
      <c r="AX13" s="638"/>
      <c r="AY13" s="638"/>
      <c r="AZ13" s="638"/>
      <c r="BA13" s="638"/>
      <c r="BB13" s="638"/>
      <c r="BC13" s="638"/>
      <c r="BD13" s="638"/>
      <c r="BE13" s="638"/>
      <c r="BF13" s="639"/>
      <c r="BG13" s="640">
        <v>2173805</v>
      </c>
      <c r="BH13" s="641"/>
      <c r="BI13" s="641"/>
      <c r="BJ13" s="641"/>
      <c r="BK13" s="641"/>
      <c r="BL13" s="641"/>
      <c r="BM13" s="641"/>
      <c r="BN13" s="642"/>
      <c r="BO13" s="677">
        <v>40.299999999999997</v>
      </c>
      <c r="BP13" s="677"/>
      <c r="BQ13" s="677"/>
      <c r="BR13" s="677"/>
      <c r="BS13" s="646" t="s">
        <v>172</v>
      </c>
      <c r="BT13" s="641"/>
      <c r="BU13" s="641"/>
      <c r="BV13" s="641"/>
      <c r="BW13" s="641"/>
      <c r="BX13" s="641"/>
      <c r="BY13" s="641"/>
      <c r="BZ13" s="641"/>
      <c r="CA13" s="641"/>
      <c r="CB13" s="684"/>
      <c r="CD13" s="673" t="s">
        <v>252</v>
      </c>
      <c r="CE13" s="674"/>
      <c r="CF13" s="674"/>
      <c r="CG13" s="674"/>
      <c r="CH13" s="674"/>
      <c r="CI13" s="674"/>
      <c r="CJ13" s="674"/>
      <c r="CK13" s="674"/>
      <c r="CL13" s="674"/>
      <c r="CM13" s="674"/>
      <c r="CN13" s="674"/>
      <c r="CO13" s="674"/>
      <c r="CP13" s="674"/>
      <c r="CQ13" s="675"/>
      <c r="CR13" s="640">
        <v>2052108</v>
      </c>
      <c r="CS13" s="641"/>
      <c r="CT13" s="641"/>
      <c r="CU13" s="641"/>
      <c r="CV13" s="641"/>
      <c r="CW13" s="641"/>
      <c r="CX13" s="641"/>
      <c r="CY13" s="642"/>
      <c r="CZ13" s="677">
        <v>10.8</v>
      </c>
      <c r="DA13" s="677"/>
      <c r="DB13" s="677"/>
      <c r="DC13" s="677"/>
      <c r="DD13" s="646">
        <v>1207857</v>
      </c>
      <c r="DE13" s="641"/>
      <c r="DF13" s="641"/>
      <c r="DG13" s="641"/>
      <c r="DH13" s="641"/>
      <c r="DI13" s="641"/>
      <c r="DJ13" s="641"/>
      <c r="DK13" s="641"/>
      <c r="DL13" s="641"/>
      <c r="DM13" s="641"/>
      <c r="DN13" s="641"/>
      <c r="DO13" s="641"/>
      <c r="DP13" s="642"/>
      <c r="DQ13" s="646">
        <v>1015647</v>
      </c>
      <c r="DR13" s="641"/>
      <c r="DS13" s="641"/>
      <c r="DT13" s="641"/>
      <c r="DU13" s="641"/>
      <c r="DV13" s="641"/>
      <c r="DW13" s="641"/>
      <c r="DX13" s="641"/>
      <c r="DY13" s="641"/>
      <c r="DZ13" s="641"/>
      <c r="EA13" s="641"/>
      <c r="EB13" s="641"/>
      <c r="EC13" s="684"/>
    </row>
    <row r="14" spans="2:143" ht="11.25" customHeight="1" x14ac:dyDescent="0.15">
      <c r="B14" s="637" t="s">
        <v>253</v>
      </c>
      <c r="C14" s="638"/>
      <c r="D14" s="638"/>
      <c r="E14" s="638"/>
      <c r="F14" s="638"/>
      <c r="G14" s="638"/>
      <c r="H14" s="638"/>
      <c r="I14" s="638"/>
      <c r="J14" s="638"/>
      <c r="K14" s="638"/>
      <c r="L14" s="638"/>
      <c r="M14" s="638"/>
      <c r="N14" s="638"/>
      <c r="O14" s="638"/>
      <c r="P14" s="638"/>
      <c r="Q14" s="639"/>
      <c r="R14" s="640">
        <v>17086</v>
      </c>
      <c r="S14" s="641"/>
      <c r="T14" s="641"/>
      <c r="U14" s="641"/>
      <c r="V14" s="641"/>
      <c r="W14" s="641"/>
      <c r="X14" s="641"/>
      <c r="Y14" s="642"/>
      <c r="Z14" s="677">
        <v>0.1</v>
      </c>
      <c r="AA14" s="677"/>
      <c r="AB14" s="677"/>
      <c r="AC14" s="677"/>
      <c r="AD14" s="678">
        <v>17086</v>
      </c>
      <c r="AE14" s="678"/>
      <c r="AF14" s="678"/>
      <c r="AG14" s="678"/>
      <c r="AH14" s="678"/>
      <c r="AI14" s="678"/>
      <c r="AJ14" s="678"/>
      <c r="AK14" s="678"/>
      <c r="AL14" s="643">
        <v>0.2</v>
      </c>
      <c r="AM14" s="644"/>
      <c r="AN14" s="644"/>
      <c r="AO14" s="679"/>
      <c r="AP14" s="637" t="s">
        <v>254</v>
      </c>
      <c r="AQ14" s="638"/>
      <c r="AR14" s="638"/>
      <c r="AS14" s="638"/>
      <c r="AT14" s="638"/>
      <c r="AU14" s="638"/>
      <c r="AV14" s="638"/>
      <c r="AW14" s="638"/>
      <c r="AX14" s="638"/>
      <c r="AY14" s="638"/>
      <c r="AZ14" s="638"/>
      <c r="BA14" s="638"/>
      <c r="BB14" s="638"/>
      <c r="BC14" s="638"/>
      <c r="BD14" s="638"/>
      <c r="BE14" s="638"/>
      <c r="BF14" s="639"/>
      <c r="BG14" s="640">
        <v>162503</v>
      </c>
      <c r="BH14" s="641"/>
      <c r="BI14" s="641"/>
      <c r="BJ14" s="641"/>
      <c r="BK14" s="641"/>
      <c r="BL14" s="641"/>
      <c r="BM14" s="641"/>
      <c r="BN14" s="642"/>
      <c r="BO14" s="677">
        <v>3</v>
      </c>
      <c r="BP14" s="677"/>
      <c r="BQ14" s="677"/>
      <c r="BR14" s="677"/>
      <c r="BS14" s="646" t="s">
        <v>241</v>
      </c>
      <c r="BT14" s="641"/>
      <c r="BU14" s="641"/>
      <c r="BV14" s="641"/>
      <c r="BW14" s="641"/>
      <c r="BX14" s="641"/>
      <c r="BY14" s="641"/>
      <c r="BZ14" s="641"/>
      <c r="CA14" s="641"/>
      <c r="CB14" s="684"/>
      <c r="CD14" s="673" t="s">
        <v>255</v>
      </c>
      <c r="CE14" s="674"/>
      <c r="CF14" s="674"/>
      <c r="CG14" s="674"/>
      <c r="CH14" s="674"/>
      <c r="CI14" s="674"/>
      <c r="CJ14" s="674"/>
      <c r="CK14" s="674"/>
      <c r="CL14" s="674"/>
      <c r="CM14" s="674"/>
      <c r="CN14" s="674"/>
      <c r="CO14" s="674"/>
      <c r="CP14" s="674"/>
      <c r="CQ14" s="675"/>
      <c r="CR14" s="640">
        <v>831324</v>
      </c>
      <c r="CS14" s="641"/>
      <c r="CT14" s="641"/>
      <c r="CU14" s="641"/>
      <c r="CV14" s="641"/>
      <c r="CW14" s="641"/>
      <c r="CX14" s="641"/>
      <c r="CY14" s="642"/>
      <c r="CZ14" s="677">
        <v>4.4000000000000004</v>
      </c>
      <c r="DA14" s="677"/>
      <c r="DB14" s="677"/>
      <c r="DC14" s="677"/>
      <c r="DD14" s="646">
        <v>183929</v>
      </c>
      <c r="DE14" s="641"/>
      <c r="DF14" s="641"/>
      <c r="DG14" s="641"/>
      <c r="DH14" s="641"/>
      <c r="DI14" s="641"/>
      <c r="DJ14" s="641"/>
      <c r="DK14" s="641"/>
      <c r="DL14" s="641"/>
      <c r="DM14" s="641"/>
      <c r="DN14" s="641"/>
      <c r="DO14" s="641"/>
      <c r="DP14" s="642"/>
      <c r="DQ14" s="646">
        <v>682167</v>
      </c>
      <c r="DR14" s="641"/>
      <c r="DS14" s="641"/>
      <c r="DT14" s="641"/>
      <c r="DU14" s="641"/>
      <c r="DV14" s="641"/>
      <c r="DW14" s="641"/>
      <c r="DX14" s="641"/>
      <c r="DY14" s="641"/>
      <c r="DZ14" s="641"/>
      <c r="EA14" s="641"/>
      <c r="EB14" s="641"/>
      <c r="EC14" s="684"/>
    </row>
    <row r="15" spans="2:143" ht="11.25" customHeight="1" x14ac:dyDescent="0.15">
      <c r="B15" s="637" t="s">
        <v>256</v>
      </c>
      <c r="C15" s="638"/>
      <c r="D15" s="638"/>
      <c r="E15" s="638"/>
      <c r="F15" s="638"/>
      <c r="G15" s="638"/>
      <c r="H15" s="638"/>
      <c r="I15" s="638"/>
      <c r="J15" s="638"/>
      <c r="K15" s="638"/>
      <c r="L15" s="638"/>
      <c r="M15" s="638"/>
      <c r="N15" s="638"/>
      <c r="O15" s="638"/>
      <c r="P15" s="638"/>
      <c r="Q15" s="639"/>
      <c r="R15" s="640" t="s">
        <v>172</v>
      </c>
      <c r="S15" s="641"/>
      <c r="T15" s="641"/>
      <c r="U15" s="641"/>
      <c r="V15" s="641"/>
      <c r="W15" s="641"/>
      <c r="X15" s="641"/>
      <c r="Y15" s="642"/>
      <c r="Z15" s="677" t="s">
        <v>172</v>
      </c>
      <c r="AA15" s="677"/>
      <c r="AB15" s="677"/>
      <c r="AC15" s="677"/>
      <c r="AD15" s="678" t="s">
        <v>172</v>
      </c>
      <c r="AE15" s="678"/>
      <c r="AF15" s="678"/>
      <c r="AG15" s="678"/>
      <c r="AH15" s="678"/>
      <c r="AI15" s="678"/>
      <c r="AJ15" s="678"/>
      <c r="AK15" s="678"/>
      <c r="AL15" s="643" t="s">
        <v>172</v>
      </c>
      <c r="AM15" s="644"/>
      <c r="AN15" s="644"/>
      <c r="AO15" s="679"/>
      <c r="AP15" s="637" t="s">
        <v>257</v>
      </c>
      <c r="AQ15" s="638"/>
      <c r="AR15" s="638"/>
      <c r="AS15" s="638"/>
      <c r="AT15" s="638"/>
      <c r="AU15" s="638"/>
      <c r="AV15" s="638"/>
      <c r="AW15" s="638"/>
      <c r="AX15" s="638"/>
      <c r="AY15" s="638"/>
      <c r="AZ15" s="638"/>
      <c r="BA15" s="638"/>
      <c r="BB15" s="638"/>
      <c r="BC15" s="638"/>
      <c r="BD15" s="638"/>
      <c r="BE15" s="638"/>
      <c r="BF15" s="639"/>
      <c r="BG15" s="640">
        <v>318891</v>
      </c>
      <c r="BH15" s="641"/>
      <c r="BI15" s="641"/>
      <c r="BJ15" s="641"/>
      <c r="BK15" s="641"/>
      <c r="BL15" s="641"/>
      <c r="BM15" s="641"/>
      <c r="BN15" s="642"/>
      <c r="BO15" s="677">
        <v>5.9</v>
      </c>
      <c r="BP15" s="677"/>
      <c r="BQ15" s="677"/>
      <c r="BR15" s="677"/>
      <c r="BS15" s="646" t="s">
        <v>241</v>
      </c>
      <c r="BT15" s="641"/>
      <c r="BU15" s="641"/>
      <c r="BV15" s="641"/>
      <c r="BW15" s="641"/>
      <c r="BX15" s="641"/>
      <c r="BY15" s="641"/>
      <c r="BZ15" s="641"/>
      <c r="CA15" s="641"/>
      <c r="CB15" s="684"/>
      <c r="CD15" s="673" t="s">
        <v>258</v>
      </c>
      <c r="CE15" s="674"/>
      <c r="CF15" s="674"/>
      <c r="CG15" s="674"/>
      <c r="CH15" s="674"/>
      <c r="CI15" s="674"/>
      <c r="CJ15" s="674"/>
      <c r="CK15" s="674"/>
      <c r="CL15" s="674"/>
      <c r="CM15" s="674"/>
      <c r="CN15" s="674"/>
      <c r="CO15" s="674"/>
      <c r="CP15" s="674"/>
      <c r="CQ15" s="675"/>
      <c r="CR15" s="640">
        <v>2183469</v>
      </c>
      <c r="CS15" s="641"/>
      <c r="CT15" s="641"/>
      <c r="CU15" s="641"/>
      <c r="CV15" s="641"/>
      <c r="CW15" s="641"/>
      <c r="CX15" s="641"/>
      <c r="CY15" s="642"/>
      <c r="CZ15" s="677">
        <v>11.5</v>
      </c>
      <c r="DA15" s="677"/>
      <c r="DB15" s="677"/>
      <c r="DC15" s="677"/>
      <c r="DD15" s="646">
        <v>782941</v>
      </c>
      <c r="DE15" s="641"/>
      <c r="DF15" s="641"/>
      <c r="DG15" s="641"/>
      <c r="DH15" s="641"/>
      <c r="DI15" s="641"/>
      <c r="DJ15" s="641"/>
      <c r="DK15" s="641"/>
      <c r="DL15" s="641"/>
      <c r="DM15" s="641"/>
      <c r="DN15" s="641"/>
      <c r="DO15" s="641"/>
      <c r="DP15" s="642"/>
      <c r="DQ15" s="646">
        <v>1128735</v>
      </c>
      <c r="DR15" s="641"/>
      <c r="DS15" s="641"/>
      <c r="DT15" s="641"/>
      <c r="DU15" s="641"/>
      <c r="DV15" s="641"/>
      <c r="DW15" s="641"/>
      <c r="DX15" s="641"/>
      <c r="DY15" s="641"/>
      <c r="DZ15" s="641"/>
      <c r="EA15" s="641"/>
      <c r="EB15" s="641"/>
      <c r="EC15" s="684"/>
    </row>
    <row r="16" spans="2:143" ht="11.25" customHeight="1" x14ac:dyDescent="0.15">
      <c r="B16" s="637" t="s">
        <v>259</v>
      </c>
      <c r="C16" s="638"/>
      <c r="D16" s="638"/>
      <c r="E16" s="638"/>
      <c r="F16" s="638"/>
      <c r="G16" s="638"/>
      <c r="H16" s="638"/>
      <c r="I16" s="638"/>
      <c r="J16" s="638"/>
      <c r="K16" s="638"/>
      <c r="L16" s="638"/>
      <c r="M16" s="638"/>
      <c r="N16" s="638"/>
      <c r="O16" s="638"/>
      <c r="P16" s="638"/>
      <c r="Q16" s="639"/>
      <c r="R16" s="640">
        <v>4201</v>
      </c>
      <c r="S16" s="641"/>
      <c r="T16" s="641"/>
      <c r="U16" s="641"/>
      <c r="V16" s="641"/>
      <c r="W16" s="641"/>
      <c r="X16" s="641"/>
      <c r="Y16" s="642"/>
      <c r="Z16" s="677">
        <v>0</v>
      </c>
      <c r="AA16" s="677"/>
      <c r="AB16" s="677"/>
      <c r="AC16" s="677"/>
      <c r="AD16" s="678">
        <v>4201</v>
      </c>
      <c r="AE16" s="678"/>
      <c r="AF16" s="678"/>
      <c r="AG16" s="678"/>
      <c r="AH16" s="678"/>
      <c r="AI16" s="678"/>
      <c r="AJ16" s="678"/>
      <c r="AK16" s="678"/>
      <c r="AL16" s="643">
        <v>0</v>
      </c>
      <c r="AM16" s="644"/>
      <c r="AN16" s="644"/>
      <c r="AO16" s="679"/>
      <c r="AP16" s="637" t="s">
        <v>260</v>
      </c>
      <c r="AQ16" s="638"/>
      <c r="AR16" s="638"/>
      <c r="AS16" s="638"/>
      <c r="AT16" s="638"/>
      <c r="AU16" s="638"/>
      <c r="AV16" s="638"/>
      <c r="AW16" s="638"/>
      <c r="AX16" s="638"/>
      <c r="AY16" s="638"/>
      <c r="AZ16" s="638"/>
      <c r="BA16" s="638"/>
      <c r="BB16" s="638"/>
      <c r="BC16" s="638"/>
      <c r="BD16" s="638"/>
      <c r="BE16" s="638"/>
      <c r="BF16" s="639"/>
      <c r="BG16" s="640" t="s">
        <v>241</v>
      </c>
      <c r="BH16" s="641"/>
      <c r="BI16" s="641"/>
      <c r="BJ16" s="641"/>
      <c r="BK16" s="641"/>
      <c r="BL16" s="641"/>
      <c r="BM16" s="641"/>
      <c r="BN16" s="642"/>
      <c r="BO16" s="677" t="s">
        <v>172</v>
      </c>
      <c r="BP16" s="677"/>
      <c r="BQ16" s="677"/>
      <c r="BR16" s="677"/>
      <c r="BS16" s="646" t="s">
        <v>172</v>
      </c>
      <c r="BT16" s="641"/>
      <c r="BU16" s="641"/>
      <c r="BV16" s="641"/>
      <c r="BW16" s="641"/>
      <c r="BX16" s="641"/>
      <c r="BY16" s="641"/>
      <c r="BZ16" s="641"/>
      <c r="CA16" s="641"/>
      <c r="CB16" s="684"/>
      <c r="CD16" s="673" t="s">
        <v>261</v>
      </c>
      <c r="CE16" s="674"/>
      <c r="CF16" s="674"/>
      <c r="CG16" s="674"/>
      <c r="CH16" s="674"/>
      <c r="CI16" s="674"/>
      <c r="CJ16" s="674"/>
      <c r="CK16" s="674"/>
      <c r="CL16" s="674"/>
      <c r="CM16" s="674"/>
      <c r="CN16" s="674"/>
      <c r="CO16" s="674"/>
      <c r="CP16" s="674"/>
      <c r="CQ16" s="675"/>
      <c r="CR16" s="640" t="s">
        <v>241</v>
      </c>
      <c r="CS16" s="641"/>
      <c r="CT16" s="641"/>
      <c r="CU16" s="641"/>
      <c r="CV16" s="641"/>
      <c r="CW16" s="641"/>
      <c r="CX16" s="641"/>
      <c r="CY16" s="642"/>
      <c r="CZ16" s="677" t="s">
        <v>241</v>
      </c>
      <c r="DA16" s="677"/>
      <c r="DB16" s="677"/>
      <c r="DC16" s="677"/>
      <c r="DD16" s="646" t="s">
        <v>241</v>
      </c>
      <c r="DE16" s="641"/>
      <c r="DF16" s="641"/>
      <c r="DG16" s="641"/>
      <c r="DH16" s="641"/>
      <c r="DI16" s="641"/>
      <c r="DJ16" s="641"/>
      <c r="DK16" s="641"/>
      <c r="DL16" s="641"/>
      <c r="DM16" s="641"/>
      <c r="DN16" s="641"/>
      <c r="DO16" s="641"/>
      <c r="DP16" s="642"/>
      <c r="DQ16" s="646" t="s">
        <v>172</v>
      </c>
      <c r="DR16" s="641"/>
      <c r="DS16" s="641"/>
      <c r="DT16" s="641"/>
      <c r="DU16" s="641"/>
      <c r="DV16" s="641"/>
      <c r="DW16" s="641"/>
      <c r="DX16" s="641"/>
      <c r="DY16" s="641"/>
      <c r="DZ16" s="641"/>
      <c r="EA16" s="641"/>
      <c r="EB16" s="641"/>
      <c r="EC16" s="684"/>
    </row>
    <row r="17" spans="2:133" ht="11.25" customHeight="1" x14ac:dyDescent="0.15">
      <c r="B17" s="637" t="s">
        <v>262</v>
      </c>
      <c r="C17" s="638"/>
      <c r="D17" s="638"/>
      <c r="E17" s="638"/>
      <c r="F17" s="638"/>
      <c r="G17" s="638"/>
      <c r="H17" s="638"/>
      <c r="I17" s="638"/>
      <c r="J17" s="638"/>
      <c r="K17" s="638"/>
      <c r="L17" s="638"/>
      <c r="M17" s="638"/>
      <c r="N17" s="638"/>
      <c r="O17" s="638"/>
      <c r="P17" s="638"/>
      <c r="Q17" s="639"/>
      <c r="R17" s="640">
        <v>125967</v>
      </c>
      <c r="S17" s="641"/>
      <c r="T17" s="641"/>
      <c r="U17" s="641"/>
      <c r="V17" s="641"/>
      <c r="W17" s="641"/>
      <c r="X17" s="641"/>
      <c r="Y17" s="642"/>
      <c r="Z17" s="677">
        <v>0.6</v>
      </c>
      <c r="AA17" s="677"/>
      <c r="AB17" s="677"/>
      <c r="AC17" s="677"/>
      <c r="AD17" s="678">
        <v>125967</v>
      </c>
      <c r="AE17" s="678"/>
      <c r="AF17" s="678"/>
      <c r="AG17" s="678"/>
      <c r="AH17" s="678"/>
      <c r="AI17" s="678"/>
      <c r="AJ17" s="678"/>
      <c r="AK17" s="678"/>
      <c r="AL17" s="643">
        <v>1.2</v>
      </c>
      <c r="AM17" s="644"/>
      <c r="AN17" s="644"/>
      <c r="AO17" s="679"/>
      <c r="AP17" s="637" t="s">
        <v>263</v>
      </c>
      <c r="AQ17" s="638"/>
      <c r="AR17" s="638"/>
      <c r="AS17" s="638"/>
      <c r="AT17" s="638"/>
      <c r="AU17" s="638"/>
      <c r="AV17" s="638"/>
      <c r="AW17" s="638"/>
      <c r="AX17" s="638"/>
      <c r="AY17" s="638"/>
      <c r="AZ17" s="638"/>
      <c r="BA17" s="638"/>
      <c r="BB17" s="638"/>
      <c r="BC17" s="638"/>
      <c r="BD17" s="638"/>
      <c r="BE17" s="638"/>
      <c r="BF17" s="639"/>
      <c r="BG17" s="640" t="s">
        <v>241</v>
      </c>
      <c r="BH17" s="641"/>
      <c r="BI17" s="641"/>
      <c r="BJ17" s="641"/>
      <c r="BK17" s="641"/>
      <c r="BL17" s="641"/>
      <c r="BM17" s="641"/>
      <c r="BN17" s="642"/>
      <c r="BO17" s="677" t="s">
        <v>241</v>
      </c>
      <c r="BP17" s="677"/>
      <c r="BQ17" s="677"/>
      <c r="BR17" s="677"/>
      <c r="BS17" s="646" t="s">
        <v>241</v>
      </c>
      <c r="BT17" s="641"/>
      <c r="BU17" s="641"/>
      <c r="BV17" s="641"/>
      <c r="BW17" s="641"/>
      <c r="BX17" s="641"/>
      <c r="BY17" s="641"/>
      <c r="BZ17" s="641"/>
      <c r="CA17" s="641"/>
      <c r="CB17" s="684"/>
      <c r="CD17" s="673" t="s">
        <v>264</v>
      </c>
      <c r="CE17" s="674"/>
      <c r="CF17" s="674"/>
      <c r="CG17" s="674"/>
      <c r="CH17" s="674"/>
      <c r="CI17" s="674"/>
      <c r="CJ17" s="674"/>
      <c r="CK17" s="674"/>
      <c r="CL17" s="674"/>
      <c r="CM17" s="674"/>
      <c r="CN17" s="674"/>
      <c r="CO17" s="674"/>
      <c r="CP17" s="674"/>
      <c r="CQ17" s="675"/>
      <c r="CR17" s="640">
        <v>1379222</v>
      </c>
      <c r="CS17" s="641"/>
      <c r="CT17" s="641"/>
      <c r="CU17" s="641"/>
      <c r="CV17" s="641"/>
      <c r="CW17" s="641"/>
      <c r="CX17" s="641"/>
      <c r="CY17" s="642"/>
      <c r="CZ17" s="677">
        <v>7.2</v>
      </c>
      <c r="DA17" s="677"/>
      <c r="DB17" s="677"/>
      <c r="DC17" s="677"/>
      <c r="DD17" s="646" t="s">
        <v>172</v>
      </c>
      <c r="DE17" s="641"/>
      <c r="DF17" s="641"/>
      <c r="DG17" s="641"/>
      <c r="DH17" s="641"/>
      <c r="DI17" s="641"/>
      <c r="DJ17" s="641"/>
      <c r="DK17" s="641"/>
      <c r="DL17" s="641"/>
      <c r="DM17" s="641"/>
      <c r="DN17" s="641"/>
      <c r="DO17" s="641"/>
      <c r="DP17" s="642"/>
      <c r="DQ17" s="646">
        <v>1379222</v>
      </c>
      <c r="DR17" s="641"/>
      <c r="DS17" s="641"/>
      <c r="DT17" s="641"/>
      <c r="DU17" s="641"/>
      <c r="DV17" s="641"/>
      <c r="DW17" s="641"/>
      <c r="DX17" s="641"/>
      <c r="DY17" s="641"/>
      <c r="DZ17" s="641"/>
      <c r="EA17" s="641"/>
      <c r="EB17" s="641"/>
      <c r="EC17" s="684"/>
    </row>
    <row r="18" spans="2:133" ht="11.25" customHeight="1" x14ac:dyDescent="0.15">
      <c r="B18" s="637" t="s">
        <v>265</v>
      </c>
      <c r="C18" s="638"/>
      <c r="D18" s="638"/>
      <c r="E18" s="638"/>
      <c r="F18" s="638"/>
      <c r="G18" s="638"/>
      <c r="H18" s="638"/>
      <c r="I18" s="638"/>
      <c r="J18" s="638"/>
      <c r="K18" s="638"/>
      <c r="L18" s="638"/>
      <c r="M18" s="638"/>
      <c r="N18" s="638"/>
      <c r="O18" s="638"/>
      <c r="P18" s="638"/>
      <c r="Q18" s="639"/>
      <c r="R18" s="640">
        <v>58485</v>
      </c>
      <c r="S18" s="641"/>
      <c r="T18" s="641"/>
      <c r="U18" s="641"/>
      <c r="V18" s="641"/>
      <c r="W18" s="641"/>
      <c r="X18" s="641"/>
      <c r="Y18" s="642"/>
      <c r="Z18" s="677">
        <v>0.3</v>
      </c>
      <c r="AA18" s="677"/>
      <c r="AB18" s="677"/>
      <c r="AC18" s="677"/>
      <c r="AD18" s="678">
        <v>58485</v>
      </c>
      <c r="AE18" s="678"/>
      <c r="AF18" s="678"/>
      <c r="AG18" s="678"/>
      <c r="AH18" s="678"/>
      <c r="AI18" s="678"/>
      <c r="AJ18" s="678"/>
      <c r="AK18" s="678"/>
      <c r="AL18" s="643">
        <v>0.6</v>
      </c>
      <c r="AM18" s="644"/>
      <c r="AN18" s="644"/>
      <c r="AO18" s="679"/>
      <c r="AP18" s="637" t="s">
        <v>266</v>
      </c>
      <c r="AQ18" s="638"/>
      <c r="AR18" s="638"/>
      <c r="AS18" s="638"/>
      <c r="AT18" s="638"/>
      <c r="AU18" s="638"/>
      <c r="AV18" s="638"/>
      <c r="AW18" s="638"/>
      <c r="AX18" s="638"/>
      <c r="AY18" s="638"/>
      <c r="AZ18" s="638"/>
      <c r="BA18" s="638"/>
      <c r="BB18" s="638"/>
      <c r="BC18" s="638"/>
      <c r="BD18" s="638"/>
      <c r="BE18" s="638"/>
      <c r="BF18" s="639"/>
      <c r="BG18" s="640" t="s">
        <v>172</v>
      </c>
      <c r="BH18" s="641"/>
      <c r="BI18" s="641"/>
      <c r="BJ18" s="641"/>
      <c r="BK18" s="641"/>
      <c r="BL18" s="641"/>
      <c r="BM18" s="641"/>
      <c r="BN18" s="642"/>
      <c r="BO18" s="677" t="s">
        <v>172</v>
      </c>
      <c r="BP18" s="677"/>
      <c r="BQ18" s="677"/>
      <c r="BR18" s="677"/>
      <c r="BS18" s="646" t="s">
        <v>241</v>
      </c>
      <c r="BT18" s="641"/>
      <c r="BU18" s="641"/>
      <c r="BV18" s="641"/>
      <c r="BW18" s="641"/>
      <c r="BX18" s="641"/>
      <c r="BY18" s="641"/>
      <c r="BZ18" s="641"/>
      <c r="CA18" s="641"/>
      <c r="CB18" s="684"/>
      <c r="CD18" s="673" t="s">
        <v>267</v>
      </c>
      <c r="CE18" s="674"/>
      <c r="CF18" s="674"/>
      <c r="CG18" s="674"/>
      <c r="CH18" s="674"/>
      <c r="CI18" s="674"/>
      <c r="CJ18" s="674"/>
      <c r="CK18" s="674"/>
      <c r="CL18" s="674"/>
      <c r="CM18" s="674"/>
      <c r="CN18" s="674"/>
      <c r="CO18" s="674"/>
      <c r="CP18" s="674"/>
      <c r="CQ18" s="675"/>
      <c r="CR18" s="640" t="s">
        <v>172</v>
      </c>
      <c r="CS18" s="641"/>
      <c r="CT18" s="641"/>
      <c r="CU18" s="641"/>
      <c r="CV18" s="641"/>
      <c r="CW18" s="641"/>
      <c r="CX18" s="641"/>
      <c r="CY18" s="642"/>
      <c r="CZ18" s="677" t="s">
        <v>172</v>
      </c>
      <c r="DA18" s="677"/>
      <c r="DB18" s="677"/>
      <c r="DC18" s="677"/>
      <c r="DD18" s="646" t="s">
        <v>172</v>
      </c>
      <c r="DE18" s="641"/>
      <c r="DF18" s="641"/>
      <c r="DG18" s="641"/>
      <c r="DH18" s="641"/>
      <c r="DI18" s="641"/>
      <c r="DJ18" s="641"/>
      <c r="DK18" s="641"/>
      <c r="DL18" s="641"/>
      <c r="DM18" s="641"/>
      <c r="DN18" s="641"/>
      <c r="DO18" s="641"/>
      <c r="DP18" s="642"/>
      <c r="DQ18" s="646" t="s">
        <v>172</v>
      </c>
      <c r="DR18" s="641"/>
      <c r="DS18" s="641"/>
      <c r="DT18" s="641"/>
      <c r="DU18" s="641"/>
      <c r="DV18" s="641"/>
      <c r="DW18" s="641"/>
      <c r="DX18" s="641"/>
      <c r="DY18" s="641"/>
      <c r="DZ18" s="641"/>
      <c r="EA18" s="641"/>
      <c r="EB18" s="641"/>
      <c r="EC18" s="684"/>
    </row>
    <row r="19" spans="2:133" ht="11.25" customHeight="1" x14ac:dyDescent="0.15">
      <c r="B19" s="637" t="s">
        <v>268</v>
      </c>
      <c r="C19" s="638"/>
      <c r="D19" s="638"/>
      <c r="E19" s="638"/>
      <c r="F19" s="638"/>
      <c r="G19" s="638"/>
      <c r="H19" s="638"/>
      <c r="I19" s="638"/>
      <c r="J19" s="638"/>
      <c r="K19" s="638"/>
      <c r="L19" s="638"/>
      <c r="M19" s="638"/>
      <c r="N19" s="638"/>
      <c r="O19" s="638"/>
      <c r="P19" s="638"/>
      <c r="Q19" s="639"/>
      <c r="R19" s="640">
        <v>2190</v>
      </c>
      <c r="S19" s="641"/>
      <c r="T19" s="641"/>
      <c r="U19" s="641"/>
      <c r="V19" s="641"/>
      <c r="W19" s="641"/>
      <c r="X19" s="641"/>
      <c r="Y19" s="642"/>
      <c r="Z19" s="677">
        <v>0</v>
      </c>
      <c r="AA19" s="677"/>
      <c r="AB19" s="677"/>
      <c r="AC19" s="677"/>
      <c r="AD19" s="678">
        <v>2190</v>
      </c>
      <c r="AE19" s="678"/>
      <c r="AF19" s="678"/>
      <c r="AG19" s="678"/>
      <c r="AH19" s="678"/>
      <c r="AI19" s="678"/>
      <c r="AJ19" s="678"/>
      <c r="AK19" s="678"/>
      <c r="AL19" s="643">
        <v>0</v>
      </c>
      <c r="AM19" s="644"/>
      <c r="AN19" s="644"/>
      <c r="AO19" s="679"/>
      <c r="AP19" s="637" t="s">
        <v>269</v>
      </c>
      <c r="AQ19" s="638"/>
      <c r="AR19" s="638"/>
      <c r="AS19" s="638"/>
      <c r="AT19" s="638"/>
      <c r="AU19" s="638"/>
      <c r="AV19" s="638"/>
      <c r="AW19" s="638"/>
      <c r="AX19" s="638"/>
      <c r="AY19" s="638"/>
      <c r="AZ19" s="638"/>
      <c r="BA19" s="638"/>
      <c r="BB19" s="638"/>
      <c r="BC19" s="638"/>
      <c r="BD19" s="638"/>
      <c r="BE19" s="638"/>
      <c r="BF19" s="639"/>
      <c r="BG19" s="640" t="s">
        <v>172</v>
      </c>
      <c r="BH19" s="641"/>
      <c r="BI19" s="641"/>
      <c r="BJ19" s="641"/>
      <c r="BK19" s="641"/>
      <c r="BL19" s="641"/>
      <c r="BM19" s="641"/>
      <c r="BN19" s="642"/>
      <c r="BO19" s="677" t="s">
        <v>172</v>
      </c>
      <c r="BP19" s="677"/>
      <c r="BQ19" s="677"/>
      <c r="BR19" s="677"/>
      <c r="BS19" s="646" t="s">
        <v>241</v>
      </c>
      <c r="BT19" s="641"/>
      <c r="BU19" s="641"/>
      <c r="BV19" s="641"/>
      <c r="BW19" s="641"/>
      <c r="BX19" s="641"/>
      <c r="BY19" s="641"/>
      <c r="BZ19" s="641"/>
      <c r="CA19" s="641"/>
      <c r="CB19" s="684"/>
      <c r="CD19" s="673" t="s">
        <v>270</v>
      </c>
      <c r="CE19" s="674"/>
      <c r="CF19" s="674"/>
      <c r="CG19" s="674"/>
      <c r="CH19" s="674"/>
      <c r="CI19" s="674"/>
      <c r="CJ19" s="674"/>
      <c r="CK19" s="674"/>
      <c r="CL19" s="674"/>
      <c r="CM19" s="674"/>
      <c r="CN19" s="674"/>
      <c r="CO19" s="674"/>
      <c r="CP19" s="674"/>
      <c r="CQ19" s="675"/>
      <c r="CR19" s="640" t="s">
        <v>172</v>
      </c>
      <c r="CS19" s="641"/>
      <c r="CT19" s="641"/>
      <c r="CU19" s="641"/>
      <c r="CV19" s="641"/>
      <c r="CW19" s="641"/>
      <c r="CX19" s="641"/>
      <c r="CY19" s="642"/>
      <c r="CZ19" s="677" t="s">
        <v>241</v>
      </c>
      <c r="DA19" s="677"/>
      <c r="DB19" s="677"/>
      <c r="DC19" s="677"/>
      <c r="DD19" s="646" t="s">
        <v>241</v>
      </c>
      <c r="DE19" s="641"/>
      <c r="DF19" s="641"/>
      <c r="DG19" s="641"/>
      <c r="DH19" s="641"/>
      <c r="DI19" s="641"/>
      <c r="DJ19" s="641"/>
      <c r="DK19" s="641"/>
      <c r="DL19" s="641"/>
      <c r="DM19" s="641"/>
      <c r="DN19" s="641"/>
      <c r="DO19" s="641"/>
      <c r="DP19" s="642"/>
      <c r="DQ19" s="646" t="s">
        <v>241</v>
      </c>
      <c r="DR19" s="641"/>
      <c r="DS19" s="641"/>
      <c r="DT19" s="641"/>
      <c r="DU19" s="641"/>
      <c r="DV19" s="641"/>
      <c r="DW19" s="641"/>
      <c r="DX19" s="641"/>
      <c r="DY19" s="641"/>
      <c r="DZ19" s="641"/>
      <c r="EA19" s="641"/>
      <c r="EB19" s="641"/>
      <c r="EC19" s="684"/>
    </row>
    <row r="20" spans="2:133" ht="11.25" customHeight="1" x14ac:dyDescent="0.15">
      <c r="B20" s="637" t="s">
        <v>271</v>
      </c>
      <c r="C20" s="638"/>
      <c r="D20" s="638"/>
      <c r="E20" s="638"/>
      <c r="F20" s="638"/>
      <c r="G20" s="638"/>
      <c r="H20" s="638"/>
      <c r="I20" s="638"/>
      <c r="J20" s="638"/>
      <c r="K20" s="638"/>
      <c r="L20" s="638"/>
      <c r="M20" s="638"/>
      <c r="N20" s="638"/>
      <c r="O20" s="638"/>
      <c r="P20" s="638"/>
      <c r="Q20" s="639"/>
      <c r="R20" s="640">
        <v>1572</v>
      </c>
      <c r="S20" s="641"/>
      <c r="T20" s="641"/>
      <c r="U20" s="641"/>
      <c r="V20" s="641"/>
      <c r="W20" s="641"/>
      <c r="X20" s="641"/>
      <c r="Y20" s="642"/>
      <c r="Z20" s="677">
        <v>0</v>
      </c>
      <c r="AA20" s="677"/>
      <c r="AB20" s="677"/>
      <c r="AC20" s="677"/>
      <c r="AD20" s="678">
        <v>1572</v>
      </c>
      <c r="AE20" s="678"/>
      <c r="AF20" s="678"/>
      <c r="AG20" s="678"/>
      <c r="AH20" s="678"/>
      <c r="AI20" s="678"/>
      <c r="AJ20" s="678"/>
      <c r="AK20" s="678"/>
      <c r="AL20" s="643">
        <v>0</v>
      </c>
      <c r="AM20" s="644"/>
      <c r="AN20" s="644"/>
      <c r="AO20" s="679"/>
      <c r="AP20" s="637" t="s">
        <v>272</v>
      </c>
      <c r="AQ20" s="638"/>
      <c r="AR20" s="638"/>
      <c r="AS20" s="638"/>
      <c r="AT20" s="638"/>
      <c r="AU20" s="638"/>
      <c r="AV20" s="638"/>
      <c r="AW20" s="638"/>
      <c r="AX20" s="638"/>
      <c r="AY20" s="638"/>
      <c r="AZ20" s="638"/>
      <c r="BA20" s="638"/>
      <c r="BB20" s="638"/>
      <c r="BC20" s="638"/>
      <c r="BD20" s="638"/>
      <c r="BE20" s="638"/>
      <c r="BF20" s="639"/>
      <c r="BG20" s="640" t="s">
        <v>172</v>
      </c>
      <c r="BH20" s="641"/>
      <c r="BI20" s="641"/>
      <c r="BJ20" s="641"/>
      <c r="BK20" s="641"/>
      <c r="BL20" s="641"/>
      <c r="BM20" s="641"/>
      <c r="BN20" s="642"/>
      <c r="BO20" s="677" t="s">
        <v>172</v>
      </c>
      <c r="BP20" s="677"/>
      <c r="BQ20" s="677"/>
      <c r="BR20" s="677"/>
      <c r="BS20" s="646" t="s">
        <v>241</v>
      </c>
      <c r="BT20" s="641"/>
      <c r="BU20" s="641"/>
      <c r="BV20" s="641"/>
      <c r="BW20" s="641"/>
      <c r="BX20" s="641"/>
      <c r="BY20" s="641"/>
      <c r="BZ20" s="641"/>
      <c r="CA20" s="641"/>
      <c r="CB20" s="684"/>
      <c r="CD20" s="673" t="s">
        <v>273</v>
      </c>
      <c r="CE20" s="674"/>
      <c r="CF20" s="674"/>
      <c r="CG20" s="674"/>
      <c r="CH20" s="674"/>
      <c r="CI20" s="674"/>
      <c r="CJ20" s="674"/>
      <c r="CK20" s="674"/>
      <c r="CL20" s="674"/>
      <c r="CM20" s="674"/>
      <c r="CN20" s="674"/>
      <c r="CO20" s="674"/>
      <c r="CP20" s="674"/>
      <c r="CQ20" s="675"/>
      <c r="CR20" s="640">
        <v>19051221</v>
      </c>
      <c r="CS20" s="641"/>
      <c r="CT20" s="641"/>
      <c r="CU20" s="641"/>
      <c r="CV20" s="641"/>
      <c r="CW20" s="641"/>
      <c r="CX20" s="641"/>
      <c r="CY20" s="642"/>
      <c r="CZ20" s="677">
        <v>100</v>
      </c>
      <c r="DA20" s="677"/>
      <c r="DB20" s="677"/>
      <c r="DC20" s="677"/>
      <c r="DD20" s="646">
        <v>2410746</v>
      </c>
      <c r="DE20" s="641"/>
      <c r="DF20" s="641"/>
      <c r="DG20" s="641"/>
      <c r="DH20" s="641"/>
      <c r="DI20" s="641"/>
      <c r="DJ20" s="641"/>
      <c r="DK20" s="641"/>
      <c r="DL20" s="641"/>
      <c r="DM20" s="641"/>
      <c r="DN20" s="641"/>
      <c r="DO20" s="641"/>
      <c r="DP20" s="642"/>
      <c r="DQ20" s="646">
        <v>11793408</v>
      </c>
      <c r="DR20" s="641"/>
      <c r="DS20" s="641"/>
      <c r="DT20" s="641"/>
      <c r="DU20" s="641"/>
      <c r="DV20" s="641"/>
      <c r="DW20" s="641"/>
      <c r="DX20" s="641"/>
      <c r="DY20" s="641"/>
      <c r="DZ20" s="641"/>
      <c r="EA20" s="641"/>
      <c r="EB20" s="641"/>
      <c r="EC20" s="684"/>
    </row>
    <row r="21" spans="2:133" ht="11.25" customHeight="1" x14ac:dyDescent="0.15">
      <c r="B21" s="637" t="s">
        <v>274</v>
      </c>
      <c r="C21" s="638"/>
      <c r="D21" s="638"/>
      <c r="E21" s="638"/>
      <c r="F21" s="638"/>
      <c r="G21" s="638"/>
      <c r="H21" s="638"/>
      <c r="I21" s="638"/>
      <c r="J21" s="638"/>
      <c r="K21" s="638"/>
      <c r="L21" s="638"/>
      <c r="M21" s="638"/>
      <c r="N21" s="638"/>
      <c r="O21" s="638"/>
      <c r="P21" s="638"/>
      <c r="Q21" s="639"/>
      <c r="R21" s="640">
        <v>63720</v>
      </c>
      <c r="S21" s="641"/>
      <c r="T21" s="641"/>
      <c r="U21" s="641"/>
      <c r="V21" s="641"/>
      <c r="W21" s="641"/>
      <c r="X21" s="641"/>
      <c r="Y21" s="642"/>
      <c r="Z21" s="677">
        <v>0.3</v>
      </c>
      <c r="AA21" s="677"/>
      <c r="AB21" s="677"/>
      <c r="AC21" s="677"/>
      <c r="AD21" s="678">
        <v>63720</v>
      </c>
      <c r="AE21" s="678"/>
      <c r="AF21" s="678"/>
      <c r="AG21" s="678"/>
      <c r="AH21" s="678"/>
      <c r="AI21" s="678"/>
      <c r="AJ21" s="678"/>
      <c r="AK21" s="678"/>
      <c r="AL21" s="643">
        <v>0.6</v>
      </c>
      <c r="AM21" s="644"/>
      <c r="AN21" s="644"/>
      <c r="AO21" s="679"/>
      <c r="AP21" s="735" t="s">
        <v>275</v>
      </c>
      <c r="AQ21" s="742"/>
      <c r="AR21" s="742"/>
      <c r="AS21" s="742"/>
      <c r="AT21" s="742"/>
      <c r="AU21" s="742"/>
      <c r="AV21" s="742"/>
      <c r="AW21" s="742"/>
      <c r="AX21" s="742"/>
      <c r="AY21" s="742"/>
      <c r="AZ21" s="742"/>
      <c r="BA21" s="742"/>
      <c r="BB21" s="742"/>
      <c r="BC21" s="742"/>
      <c r="BD21" s="742"/>
      <c r="BE21" s="742"/>
      <c r="BF21" s="737"/>
      <c r="BG21" s="640" t="s">
        <v>241</v>
      </c>
      <c r="BH21" s="641"/>
      <c r="BI21" s="641"/>
      <c r="BJ21" s="641"/>
      <c r="BK21" s="641"/>
      <c r="BL21" s="641"/>
      <c r="BM21" s="641"/>
      <c r="BN21" s="642"/>
      <c r="BO21" s="677" t="s">
        <v>172</v>
      </c>
      <c r="BP21" s="677"/>
      <c r="BQ21" s="677"/>
      <c r="BR21" s="677"/>
      <c r="BS21" s="646" t="s">
        <v>241</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276</v>
      </c>
      <c r="C22" s="638"/>
      <c r="D22" s="638"/>
      <c r="E22" s="638"/>
      <c r="F22" s="638"/>
      <c r="G22" s="638"/>
      <c r="H22" s="638"/>
      <c r="I22" s="638"/>
      <c r="J22" s="638"/>
      <c r="K22" s="638"/>
      <c r="L22" s="638"/>
      <c r="M22" s="638"/>
      <c r="N22" s="638"/>
      <c r="O22" s="638"/>
      <c r="P22" s="638"/>
      <c r="Q22" s="639"/>
      <c r="R22" s="640">
        <v>4027689</v>
      </c>
      <c r="S22" s="641"/>
      <c r="T22" s="641"/>
      <c r="U22" s="641"/>
      <c r="V22" s="641"/>
      <c r="W22" s="641"/>
      <c r="X22" s="641"/>
      <c r="Y22" s="642"/>
      <c r="Z22" s="677">
        <v>20.6</v>
      </c>
      <c r="AA22" s="677"/>
      <c r="AB22" s="677"/>
      <c r="AC22" s="677"/>
      <c r="AD22" s="678">
        <v>3574777</v>
      </c>
      <c r="AE22" s="678"/>
      <c r="AF22" s="678"/>
      <c r="AG22" s="678"/>
      <c r="AH22" s="678"/>
      <c r="AI22" s="678"/>
      <c r="AJ22" s="678"/>
      <c r="AK22" s="678"/>
      <c r="AL22" s="643">
        <v>34.9</v>
      </c>
      <c r="AM22" s="644"/>
      <c r="AN22" s="644"/>
      <c r="AO22" s="679"/>
      <c r="AP22" s="735" t="s">
        <v>277</v>
      </c>
      <c r="AQ22" s="742"/>
      <c r="AR22" s="742"/>
      <c r="AS22" s="742"/>
      <c r="AT22" s="742"/>
      <c r="AU22" s="742"/>
      <c r="AV22" s="742"/>
      <c r="AW22" s="742"/>
      <c r="AX22" s="742"/>
      <c r="AY22" s="742"/>
      <c r="AZ22" s="742"/>
      <c r="BA22" s="742"/>
      <c r="BB22" s="742"/>
      <c r="BC22" s="742"/>
      <c r="BD22" s="742"/>
      <c r="BE22" s="742"/>
      <c r="BF22" s="737"/>
      <c r="BG22" s="640" t="s">
        <v>172</v>
      </c>
      <c r="BH22" s="641"/>
      <c r="BI22" s="641"/>
      <c r="BJ22" s="641"/>
      <c r="BK22" s="641"/>
      <c r="BL22" s="641"/>
      <c r="BM22" s="641"/>
      <c r="BN22" s="642"/>
      <c r="BO22" s="677" t="s">
        <v>172</v>
      </c>
      <c r="BP22" s="677"/>
      <c r="BQ22" s="677"/>
      <c r="BR22" s="677"/>
      <c r="BS22" s="646" t="s">
        <v>241</v>
      </c>
      <c r="BT22" s="641"/>
      <c r="BU22" s="641"/>
      <c r="BV22" s="641"/>
      <c r="BW22" s="641"/>
      <c r="BX22" s="641"/>
      <c r="BY22" s="641"/>
      <c r="BZ22" s="641"/>
      <c r="CA22" s="641"/>
      <c r="CB22" s="684"/>
      <c r="CD22" s="744" t="s">
        <v>278</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279</v>
      </c>
      <c r="C23" s="638"/>
      <c r="D23" s="638"/>
      <c r="E23" s="638"/>
      <c r="F23" s="638"/>
      <c r="G23" s="638"/>
      <c r="H23" s="638"/>
      <c r="I23" s="638"/>
      <c r="J23" s="638"/>
      <c r="K23" s="638"/>
      <c r="L23" s="638"/>
      <c r="M23" s="638"/>
      <c r="N23" s="638"/>
      <c r="O23" s="638"/>
      <c r="P23" s="638"/>
      <c r="Q23" s="639"/>
      <c r="R23" s="640">
        <v>3574777</v>
      </c>
      <c r="S23" s="641"/>
      <c r="T23" s="641"/>
      <c r="U23" s="641"/>
      <c r="V23" s="641"/>
      <c r="W23" s="641"/>
      <c r="X23" s="641"/>
      <c r="Y23" s="642"/>
      <c r="Z23" s="677">
        <v>18.3</v>
      </c>
      <c r="AA23" s="677"/>
      <c r="AB23" s="677"/>
      <c r="AC23" s="677"/>
      <c r="AD23" s="678">
        <v>3574777</v>
      </c>
      <c r="AE23" s="678"/>
      <c r="AF23" s="678"/>
      <c r="AG23" s="678"/>
      <c r="AH23" s="678"/>
      <c r="AI23" s="678"/>
      <c r="AJ23" s="678"/>
      <c r="AK23" s="678"/>
      <c r="AL23" s="643">
        <v>34.9</v>
      </c>
      <c r="AM23" s="644"/>
      <c r="AN23" s="644"/>
      <c r="AO23" s="679"/>
      <c r="AP23" s="735" t="s">
        <v>280</v>
      </c>
      <c r="AQ23" s="742"/>
      <c r="AR23" s="742"/>
      <c r="AS23" s="742"/>
      <c r="AT23" s="742"/>
      <c r="AU23" s="742"/>
      <c r="AV23" s="742"/>
      <c r="AW23" s="742"/>
      <c r="AX23" s="742"/>
      <c r="AY23" s="742"/>
      <c r="AZ23" s="742"/>
      <c r="BA23" s="742"/>
      <c r="BB23" s="742"/>
      <c r="BC23" s="742"/>
      <c r="BD23" s="742"/>
      <c r="BE23" s="742"/>
      <c r="BF23" s="737"/>
      <c r="BG23" s="640" t="s">
        <v>241</v>
      </c>
      <c r="BH23" s="641"/>
      <c r="BI23" s="641"/>
      <c r="BJ23" s="641"/>
      <c r="BK23" s="641"/>
      <c r="BL23" s="641"/>
      <c r="BM23" s="641"/>
      <c r="BN23" s="642"/>
      <c r="BO23" s="677" t="s">
        <v>172</v>
      </c>
      <c r="BP23" s="677"/>
      <c r="BQ23" s="677"/>
      <c r="BR23" s="677"/>
      <c r="BS23" s="646" t="s">
        <v>172</v>
      </c>
      <c r="BT23" s="641"/>
      <c r="BU23" s="641"/>
      <c r="BV23" s="641"/>
      <c r="BW23" s="641"/>
      <c r="BX23" s="641"/>
      <c r="BY23" s="641"/>
      <c r="BZ23" s="641"/>
      <c r="CA23" s="641"/>
      <c r="CB23" s="684"/>
      <c r="CD23" s="744" t="s">
        <v>219</v>
      </c>
      <c r="CE23" s="745"/>
      <c r="CF23" s="745"/>
      <c r="CG23" s="745"/>
      <c r="CH23" s="745"/>
      <c r="CI23" s="745"/>
      <c r="CJ23" s="745"/>
      <c r="CK23" s="745"/>
      <c r="CL23" s="745"/>
      <c r="CM23" s="745"/>
      <c r="CN23" s="745"/>
      <c r="CO23" s="745"/>
      <c r="CP23" s="745"/>
      <c r="CQ23" s="746"/>
      <c r="CR23" s="744" t="s">
        <v>281</v>
      </c>
      <c r="CS23" s="745"/>
      <c r="CT23" s="745"/>
      <c r="CU23" s="745"/>
      <c r="CV23" s="745"/>
      <c r="CW23" s="745"/>
      <c r="CX23" s="745"/>
      <c r="CY23" s="746"/>
      <c r="CZ23" s="744" t="s">
        <v>282</v>
      </c>
      <c r="DA23" s="745"/>
      <c r="DB23" s="745"/>
      <c r="DC23" s="746"/>
      <c r="DD23" s="744" t="s">
        <v>283</v>
      </c>
      <c r="DE23" s="745"/>
      <c r="DF23" s="745"/>
      <c r="DG23" s="745"/>
      <c r="DH23" s="745"/>
      <c r="DI23" s="745"/>
      <c r="DJ23" s="745"/>
      <c r="DK23" s="746"/>
      <c r="DL23" s="753" t="s">
        <v>284</v>
      </c>
      <c r="DM23" s="754"/>
      <c r="DN23" s="754"/>
      <c r="DO23" s="754"/>
      <c r="DP23" s="754"/>
      <c r="DQ23" s="754"/>
      <c r="DR23" s="754"/>
      <c r="DS23" s="754"/>
      <c r="DT23" s="754"/>
      <c r="DU23" s="754"/>
      <c r="DV23" s="755"/>
      <c r="DW23" s="744" t="s">
        <v>285</v>
      </c>
      <c r="DX23" s="745"/>
      <c r="DY23" s="745"/>
      <c r="DZ23" s="745"/>
      <c r="EA23" s="745"/>
      <c r="EB23" s="745"/>
      <c r="EC23" s="746"/>
    </row>
    <row r="24" spans="2:133" ht="11.25" customHeight="1" x14ac:dyDescent="0.15">
      <c r="B24" s="637" t="s">
        <v>286</v>
      </c>
      <c r="C24" s="638"/>
      <c r="D24" s="638"/>
      <c r="E24" s="638"/>
      <c r="F24" s="638"/>
      <c r="G24" s="638"/>
      <c r="H24" s="638"/>
      <c r="I24" s="638"/>
      <c r="J24" s="638"/>
      <c r="K24" s="638"/>
      <c r="L24" s="638"/>
      <c r="M24" s="638"/>
      <c r="N24" s="638"/>
      <c r="O24" s="638"/>
      <c r="P24" s="638"/>
      <c r="Q24" s="639"/>
      <c r="R24" s="640">
        <v>445785</v>
      </c>
      <c r="S24" s="641"/>
      <c r="T24" s="641"/>
      <c r="U24" s="641"/>
      <c r="V24" s="641"/>
      <c r="W24" s="641"/>
      <c r="X24" s="641"/>
      <c r="Y24" s="642"/>
      <c r="Z24" s="677">
        <v>2.2999999999999998</v>
      </c>
      <c r="AA24" s="677"/>
      <c r="AB24" s="677"/>
      <c r="AC24" s="677"/>
      <c r="AD24" s="678" t="s">
        <v>241</v>
      </c>
      <c r="AE24" s="678"/>
      <c r="AF24" s="678"/>
      <c r="AG24" s="678"/>
      <c r="AH24" s="678"/>
      <c r="AI24" s="678"/>
      <c r="AJ24" s="678"/>
      <c r="AK24" s="678"/>
      <c r="AL24" s="643" t="s">
        <v>172</v>
      </c>
      <c r="AM24" s="644"/>
      <c r="AN24" s="644"/>
      <c r="AO24" s="679"/>
      <c r="AP24" s="735" t="s">
        <v>287</v>
      </c>
      <c r="AQ24" s="742"/>
      <c r="AR24" s="742"/>
      <c r="AS24" s="742"/>
      <c r="AT24" s="742"/>
      <c r="AU24" s="742"/>
      <c r="AV24" s="742"/>
      <c r="AW24" s="742"/>
      <c r="AX24" s="742"/>
      <c r="AY24" s="742"/>
      <c r="AZ24" s="742"/>
      <c r="BA24" s="742"/>
      <c r="BB24" s="742"/>
      <c r="BC24" s="742"/>
      <c r="BD24" s="742"/>
      <c r="BE24" s="742"/>
      <c r="BF24" s="737"/>
      <c r="BG24" s="640" t="s">
        <v>172</v>
      </c>
      <c r="BH24" s="641"/>
      <c r="BI24" s="641"/>
      <c r="BJ24" s="641"/>
      <c r="BK24" s="641"/>
      <c r="BL24" s="641"/>
      <c r="BM24" s="641"/>
      <c r="BN24" s="642"/>
      <c r="BO24" s="677" t="s">
        <v>241</v>
      </c>
      <c r="BP24" s="677"/>
      <c r="BQ24" s="677"/>
      <c r="BR24" s="677"/>
      <c r="BS24" s="646" t="s">
        <v>172</v>
      </c>
      <c r="BT24" s="641"/>
      <c r="BU24" s="641"/>
      <c r="BV24" s="641"/>
      <c r="BW24" s="641"/>
      <c r="BX24" s="641"/>
      <c r="BY24" s="641"/>
      <c r="BZ24" s="641"/>
      <c r="CA24" s="641"/>
      <c r="CB24" s="684"/>
      <c r="CD24" s="698" t="s">
        <v>288</v>
      </c>
      <c r="CE24" s="699"/>
      <c r="CF24" s="699"/>
      <c r="CG24" s="699"/>
      <c r="CH24" s="699"/>
      <c r="CI24" s="699"/>
      <c r="CJ24" s="699"/>
      <c r="CK24" s="699"/>
      <c r="CL24" s="699"/>
      <c r="CM24" s="699"/>
      <c r="CN24" s="699"/>
      <c r="CO24" s="699"/>
      <c r="CP24" s="699"/>
      <c r="CQ24" s="700"/>
      <c r="CR24" s="695">
        <v>9066620</v>
      </c>
      <c r="CS24" s="696"/>
      <c r="CT24" s="696"/>
      <c r="CU24" s="696"/>
      <c r="CV24" s="696"/>
      <c r="CW24" s="696"/>
      <c r="CX24" s="696"/>
      <c r="CY24" s="739"/>
      <c r="CZ24" s="740">
        <v>47.6</v>
      </c>
      <c r="DA24" s="711"/>
      <c r="DB24" s="711"/>
      <c r="DC24" s="743"/>
      <c r="DD24" s="738">
        <v>5262890</v>
      </c>
      <c r="DE24" s="696"/>
      <c r="DF24" s="696"/>
      <c r="DG24" s="696"/>
      <c r="DH24" s="696"/>
      <c r="DI24" s="696"/>
      <c r="DJ24" s="696"/>
      <c r="DK24" s="739"/>
      <c r="DL24" s="738">
        <v>5199031</v>
      </c>
      <c r="DM24" s="696"/>
      <c r="DN24" s="696"/>
      <c r="DO24" s="696"/>
      <c r="DP24" s="696"/>
      <c r="DQ24" s="696"/>
      <c r="DR24" s="696"/>
      <c r="DS24" s="696"/>
      <c r="DT24" s="696"/>
      <c r="DU24" s="696"/>
      <c r="DV24" s="739"/>
      <c r="DW24" s="740">
        <v>48.3</v>
      </c>
      <c r="DX24" s="711"/>
      <c r="DY24" s="711"/>
      <c r="DZ24" s="711"/>
      <c r="EA24" s="711"/>
      <c r="EB24" s="711"/>
      <c r="EC24" s="741"/>
    </row>
    <row r="25" spans="2:133" ht="11.25" customHeight="1" x14ac:dyDescent="0.15">
      <c r="B25" s="637" t="s">
        <v>289</v>
      </c>
      <c r="C25" s="638"/>
      <c r="D25" s="638"/>
      <c r="E25" s="638"/>
      <c r="F25" s="638"/>
      <c r="G25" s="638"/>
      <c r="H25" s="638"/>
      <c r="I25" s="638"/>
      <c r="J25" s="638"/>
      <c r="K25" s="638"/>
      <c r="L25" s="638"/>
      <c r="M25" s="638"/>
      <c r="N25" s="638"/>
      <c r="O25" s="638"/>
      <c r="P25" s="638"/>
      <c r="Q25" s="639"/>
      <c r="R25" s="640">
        <v>7127</v>
      </c>
      <c r="S25" s="641"/>
      <c r="T25" s="641"/>
      <c r="U25" s="641"/>
      <c r="V25" s="641"/>
      <c r="W25" s="641"/>
      <c r="X25" s="641"/>
      <c r="Y25" s="642"/>
      <c r="Z25" s="677">
        <v>0</v>
      </c>
      <c r="AA25" s="677"/>
      <c r="AB25" s="677"/>
      <c r="AC25" s="677"/>
      <c r="AD25" s="678" t="s">
        <v>241</v>
      </c>
      <c r="AE25" s="678"/>
      <c r="AF25" s="678"/>
      <c r="AG25" s="678"/>
      <c r="AH25" s="678"/>
      <c r="AI25" s="678"/>
      <c r="AJ25" s="678"/>
      <c r="AK25" s="678"/>
      <c r="AL25" s="643" t="s">
        <v>172</v>
      </c>
      <c r="AM25" s="644"/>
      <c r="AN25" s="644"/>
      <c r="AO25" s="679"/>
      <c r="AP25" s="735" t="s">
        <v>290</v>
      </c>
      <c r="AQ25" s="742"/>
      <c r="AR25" s="742"/>
      <c r="AS25" s="742"/>
      <c r="AT25" s="742"/>
      <c r="AU25" s="742"/>
      <c r="AV25" s="742"/>
      <c r="AW25" s="742"/>
      <c r="AX25" s="742"/>
      <c r="AY25" s="742"/>
      <c r="AZ25" s="742"/>
      <c r="BA25" s="742"/>
      <c r="BB25" s="742"/>
      <c r="BC25" s="742"/>
      <c r="BD25" s="742"/>
      <c r="BE25" s="742"/>
      <c r="BF25" s="737"/>
      <c r="BG25" s="640" t="s">
        <v>241</v>
      </c>
      <c r="BH25" s="641"/>
      <c r="BI25" s="641"/>
      <c r="BJ25" s="641"/>
      <c r="BK25" s="641"/>
      <c r="BL25" s="641"/>
      <c r="BM25" s="641"/>
      <c r="BN25" s="642"/>
      <c r="BO25" s="677" t="s">
        <v>172</v>
      </c>
      <c r="BP25" s="677"/>
      <c r="BQ25" s="677"/>
      <c r="BR25" s="677"/>
      <c r="BS25" s="646" t="s">
        <v>241</v>
      </c>
      <c r="BT25" s="641"/>
      <c r="BU25" s="641"/>
      <c r="BV25" s="641"/>
      <c r="BW25" s="641"/>
      <c r="BX25" s="641"/>
      <c r="BY25" s="641"/>
      <c r="BZ25" s="641"/>
      <c r="CA25" s="641"/>
      <c r="CB25" s="684"/>
      <c r="CD25" s="673" t="s">
        <v>291</v>
      </c>
      <c r="CE25" s="674"/>
      <c r="CF25" s="674"/>
      <c r="CG25" s="674"/>
      <c r="CH25" s="674"/>
      <c r="CI25" s="674"/>
      <c r="CJ25" s="674"/>
      <c r="CK25" s="674"/>
      <c r="CL25" s="674"/>
      <c r="CM25" s="674"/>
      <c r="CN25" s="674"/>
      <c r="CO25" s="674"/>
      <c r="CP25" s="674"/>
      <c r="CQ25" s="675"/>
      <c r="CR25" s="640">
        <v>2406660</v>
      </c>
      <c r="CS25" s="659"/>
      <c r="CT25" s="659"/>
      <c r="CU25" s="659"/>
      <c r="CV25" s="659"/>
      <c r="CW25" s="659"/>
      <c r="CX25" s="659"/>
      <c r="CY25" s="660"/>
      <c r="CZ25" s="643">
        <v>12.6</v>
      </c>
      <c r="DA25" s="661"/>
      <c r="DB25" s="661"/>
      <c r="DC25" s="662"/>
      <c r="DD25" s="646">
        <v>2290528</v>
      </c>
      <c r="DE25" s="659"/>
      <c r="DF25" s="659"/>
      <c r="DG25" s="659"/>
      <c r="DH25" s="659"/>
      <c r="DI25" s="659"/>
      <c r="DJ25" s="659"/>
      <c r="DK25" s="660"/>
      <c r="DL25" s="646">
        <v>2226840</v>
      </c>
      <c r="DM25" s="659"/>
      <c r="DN25" s="659"/>
      <c r="DO25" s="659"/>
      <c r="DP25" s="659"/>
      <c r="DQ25" s="659"/>
      <c r="DR25" s="659"/>
      <c r="DS25" s="659"/>
      <c r="DT25" s="659"/>
      <c r="DU25" s="659"/>
      <c r="DV25" s="660"/>
      <c r="DW25" s="643">
        <v>20.7</v>
      </c>
      <c r="DX25" s="661"/>
      <c r="DY25" s="661"/>
      <c r="DZ25" s="661"/>
      <c r="EA25" s="661"/>
      <c r="EB25" s="661"/>
      <c r="EC25" s="676"/>
    </row>
    <row r="26" spans="2:133" ht="11.25" customHeight="1" x14ac:dyDescent="0.15">
      <c r="B26" s="637" t="s">
        <v>292</v>
      </c>
      <c r="C26" s="638"/>
      <c r="D26" s="638"/>
      <c r="E26" s="638"/>
      <c r="F26" s="638"/>
      <c r="G26" s="638"/>
      <c r="H26" s="638"/>
      <c r="I26" s="638"/>
      <c r="J26" s="638"/>
      <c r="K26" s="638"/>
      <c r="L26" s="638"/>
      <c r="M26" s="638"/>
      <c r="N26" s="638"/>
      <c r="O26" s="638"/>
      <c r="P26" s="638"/>
      <c r="Q26" s="639"/>
      <c r="R26" s="640">
        <v>10640166</v>
      </c>
      <c r="S26" s="641"/>
      <c r="T26" s="641"/>
      <c r="U26" s="641"/>
      <c r="V26" s="641"/>
      <c r="W26" s="641"/>
      <c r="X26" s="641"/>
      <c r="Y26" s="642"/>
      <c r="Z26" s="677">
        <v>54.5</v>
      </c>
      <c r="AA26" s="677"/>
      <c r="AB26" s="677"/>
      <c r="AC26" s="677"/>
      <c r="AD26" s="678">
        <v>10187254</v>
      </c>
      <c r="AE26" s="678"/>
      <c r="AF26" s="678"/>
      <c r="AG26" s="678"/>
      <c r="AH26" s="678"/>
      <c r="AI26" s="678"/>
      <c r="AJ26" s="678"/>
      <c r="AK26" s="678"/>
      <c r="AL26" s="643">
        <v>99.6</v>
      </c>
      <c r="AM26" s="644"/>
      <c r="AN26" s="644"/>
      <c r="AO26" s="679"/>
      <c r="AP26" s="735" t="s">
        <v>293</v>
      </c>
      <c r="AQ26" s="736"/>
      <c r="AR26" s="736"/>
      <c r="AS26" s="736"/>
      <c r="AT26" s="736"/>
      <c r="AU26" s="736"/>
      <c r="AV26" s="736"/>
      <c r="AW26" s="736"/>
      <c r="AX26" s="736"/>
      <c r="AY26" s="736"/>
      <c r="AZ26" s="736"/>
      <c r="BA26" s="736"/>
      <c r="BB26" s="736"/>
      <c r="BC26" s="736"/>
      <c r="BD26" s="736"/>
      <c r="BE26" s="736"/>
      <c r="BF26" s="737"/>
      <c r="BG26" s="640" t="s">
        <v>241</v>
      </c>
      <c r="BH26" s="641"/>
      <c r="BI26" s="641"/>
      <c r="BJ26" s="641"/>
      <c r="BK26" s="641"/>
      <c r="BL26" s="641"/>
      <c r="BM26" s="641"/>
      <c r="BN26" s="642"/>
      <c r="BO26" s="677" t="s">
        <v>172</v>
      </c>
      <c r="BP26" s="677"/>
      <c r="BQ26" s="677"/>
      <c r="BR26" s="677"/>
      <c r="BS26" s="646" t="s">
        <v>172</v>
      </c>
      <c r="BT26" s="641"/>
      <c r="BU26" s="641"/>
      <c r="BV26" s="641"/>
      <c r="BW26" s="641"/>
      <c r="BX26" s="641"/>
      <c r="BY26" s="641"/>
      <c r="BZ26" s="641"/>
      <c r="CA26" s="641"/>
      <c r="CB26" s="684"/>
      <c r="CD26" s="673" t="s">
        <v>294</v>
      </c>
      <c r="CE26" s="674"/>
      <c r="CF26" s="674"/>
      <c r="CG26" s="674"/>
      <c r="CH26" s="674"/>
      <c r="CI26" s="674"/>
      <c r="CJ26" s="674"/>
      <c r="CK26" s="674"/>
      <c r="CL26" s="674"/>
      <c r="CM26" s="674"/>
      <c r="CN26" s="674"/>
      <c r="CO26" s="674"/>
      <c r="CP26" s="674"/>
      <c r="CQ26" s="675"/>
      <c r="CR26" s="640">
        <v>1486659</v>
      </c>
      <c r="CS26" s="641"/>
      <c r="CT26" s="641"/>
      <c r="CU26" s="641"/>
      <c r="CV26" s="641"/>
      <c r="CW26" s="641"/>
      <c r="CX26" s="641"/>
      <c r="CY26" s="642"/>
      <c r="CZ26" s="643">
        <v>7.8</v>
      </c>
      <c r="DA26" s="661"/>
      <c r="DB26" s="661"/>
      <c r="DC26" s="662"/>
      <c r="DD26" s="646">
        <v>1420985</v>
      </c>
      <c r="DE26" s="641"/>
      <c r="DF26" s="641"/>
      <c r="DG26" s="641"/>
      <c r="DH26" s="641"/>
      <c r="DI26" s="641"/>
      <c r="DJ26" s="641"/>
      <c r="DK26" s="642"/>
      <c r="DL26" s="646" t="s">
        <v>241</v>
      </c>
      <c r="DM26" s="641"/>
      <c r="DN26" s="641"/>
      <c r="DO26" s="641"/>
      <c r="DP26" s="641"/>
      <c r="DQ26" s="641"/>
      <c r="DR26" s="641"/>
      <c r="DS26" s="641"/>
      <c r="DT26" s="641"/>
      <c r="DU26" s="641"/>
      <c r="DV26" s="642"/>
      <c r="DW26" s="643" t="s">
        <v>172</v>
      </c>
      <c r="DX26" s="661"/>
      <c r="DY26" s="661"/>
      <c r="DZ26" s="661"/>
      <c r="EA26" s="661"/>
      <c r="EB26" s="661"/>
      <c r="EC26" s="676"/>
    </row>
    <row r="27" spans="2:133" ht="11.25" customHeight="1" x14ac:dyDescent="0.15">
      <c r="B27" s="637" t="s">
        <v>295</v>
      </c>
      <c r="C27" s="638"/>
      <c r="D27" s="638"/>
      <c r="E27" s="638"/>
      <c r="F27" s="638"/>
      <c r="G27" s="638"/>
      <c r="H27" s="638"/>
      <c r="I27" s="638"/>
      <c r="J27" s="638"/>
      <c r="K27" s="638"/>
      <c r="L27" s="638"/>
      <c r="M27" s="638"/>
      <c r="N27" s="638"/>
      <c r="O27" s="638"/>
      <c r="P27" s="638"/>
      <c r="Q27" s="639"/>
      <c r="R27" s="640">
        <v>6083</v>
      </c>
      <c r="S27" s="641"/>
      <c r="T27" s="641"/>
      <c r="U27" s="641"/>
      <c r="V27" s="641"/>
      <c r="W27" s="641"/>
      <c r="X27" s="641"/>
      <c r="Y27" s="642"/>
      <c r="Z27" s="677">
        <v>0</v>
      </c>
      <c r="AA27" s="677"/>
      <c r="AB27" s="677"/>
      <c r="AC27" s="677"/>
      <c r="AD27" s="678">
        <v>6083</v>
      </c>
      <c r="AE27" s="678"/>
      <c r="AF27" s="678"/>
      <c r="AG27" s="678"/>
      <c r="AH27" s="678"/>
      <c r="AI27" s="678"/>
      <c r="AJ27" s="678"/>
      <c r="AK27" s="678"/>
      <c r="AL27" s="643">
        <v>0.1</v>
      </c>
      <c r="AM27" s="644"/>
      <c r="AN27" s="644"/>
      <c r="AO27" s="679"/>
      <c r="AP27" s="637" t="s">
        <v>296</v>
      </c>
      <c r="AQ27" s="638"/>
      <c r="AR27" s="638"/>
      <c r="AS27" s="638"/>
      <c r="AT27" s="638"/>
      <c r="AU27" s="638"/>
      <c r="AV27" s="638"/>
      <c r="AW27" s="638"/>
      <c r="AX27" s="638"/>
      <c r="AY27" s="638"/>
      <c r="AZ27" s="638"/>
      <c r="BA27" s="638"/>
      <c r="BB27" s="638"/>
      <c r="BC27" s="638"/>
      <c r="BD27" s="638"/>
      <c r="BE27" s="638"/>
      <c r="BF27" s="639"/>
      <c r="BG27" s="640">
        <v>5399470</v>
      </c>
      <c r="BH27" s="641"/>
      <c r="BI27" s="641"/>
      <c r="BJ27" s="641"/>
      <c r="BK27" s="641"/>
      <c r="BL27" s="641"/>
      <c r="BM27" s="641"/>
      <c r="BN27" s="642"/>
      <c r="BO27" s="677">
        <v>100</v>
      </c>
      <c r="BP27" s="677"/>
      <c r="BQ27" s="677"/>
      <c r="BR27" s="677"/>
      <c r="BS27" s="646">
        <v>35413</v>
      </c>
      <c r="BT27" s="641"/>
      <c r="BU27" s="641"/>
      <c r="BV27" s="641"/>
      <c r="BW27" s="641"/>
      <c r="BX27" s="641"/>
      <c r="BY27" s="641"/>
      <c r="BZ27" s="641"/>
      <c r="CA27" s="641"/>
      <c r="CB27" s="684"/>
      <c r="CD27" s="673" t="s">
        <v>297</v>
      </c>
      <c r="CE27" s="674"/>
      <c r="CF27" s="674"/>
      <c r="CG27" s="674"/>
      <c r="CH27" s="674"/>
      <c r="CI27" s="674"/>
      <c r="CJ27" s="674"/>
      <c r="CK27" s="674"/>
      <c r="CL27" s="674"/>
      <c r="CM27" s="674"/>
      <c r="CN27" s="674"/>
      <c r="CO27" s="674"/>
      <c r="CP27" s="674"/>
      <c r="CQ27" s="675"/>
      <c r="CR27" s="640">
        <v>5280738</v>
      </c>
      <c r="CS27" s="659"/>
      <c r="CT27" s="659"/>
      <c r="CU27" s="659"/>
      <c r="CV27" s="659"/>
      <c r="CW27" s="659"/>
      <c r="CX27" s="659"/>
      <c r="CY27" s="660"/>
      <c r="CZ27" s="643">
        <v>27.7</v>
      </c>
      <c r="DA27" s="661"/>
      <c r="DB27" s="661"/>
      <c r="DC27" s="662"/>
      <c r="DD27" s="646">
        <v>1593140</v>
      </c>
      <c r="DE27" s="659"/>
      <c r="DF27" s="659"/>
      <c r="DG27" s="659"/>
      <c r="DH27" s="659"/>
      <c r="DI27" s="659"/>
      <c r="DJ27" s="659"/>
      <c r="DK27" s="660"/>
      <c r="DL27" s="646">
        <v>1592969</v>
      </c>
      <c r="DM27" s="659"/>
      <c r="DN27" s="659"/>
      <c r="DO27" s="659"/>
      <c r="DP27" s="659"/>
      <c r="DQ27" s="659"/>
      <c r="DR27" s="659"/>
      <c r="DS27" s="659"/>
      <c r="DT27" s="659"/>
      <c r="DU27" s="659"/>
      <c r="DV27" s="660"/>
      <c r="DW27" s="643">
        <v>14.8</v>
      </c>
      <c r="DX27" s="661"/>
      <c r="DY27" s="661"/>
      <c r="DZ27" s="661"/>
      <c r="EA27" s="661"/>
      <c r="EB27" s="661"/>
      <c r="EC27" s="676"/>
    </row>
    <row r="28" spans="2:133" ht="11.25" customHeight="1" x14ac:dyDescent="0.15">
      <c r="B28" s="637" t="s">
        <v>298</v>
      </c>
      <c r="C28" s="638"/>
      <c r="D28" s="638"/>
      <c r="E28" s="638"/>
      <c r="F28" s="638"/>
      <c r="G28" s="638"/>
      <c r="H28" s="638"/>
      <c r="I28" s="638"/>
      <c r="J28" s="638"/>
      <c r="K28" s="638"/>
      <c r="L28" s="638"/>
      <c r="M28" s="638"/>
      <c r="N28" s="638"/>
      <c r="O28" s="638"/>
      <c r="P28" s="638"/>
      <c r="Q28" s="639"/>
      <c r="R28" s="640">
        <v>213075</v>
      </c>
      <c r="S28" s="641"/>
      <c r="T28" s="641"/>
      <c r="U28" s="641"/>
      <c r="V28" s="641"/>
      <c r="W28" s="641"/>
      <c r="X28" s="641"/>
      <c r="Y28" s="642"/>
      <c r="Z28" s="677">
        <v>1.1000000000000001</v>
      </c>
      <c r="AA28" s="677"/>
      <c r="AB28" s="677"/>
      <c r="AC28" s="677"/>
      <c r="AD28" s="678" t="s">
        <v>241</v>
      </c>
      <c r="AE28" s="678"/>
      <c r="AF28" s="678"/>
      <c r="AG28" s="678"/>
      <c r="AH28" s="678"/>
      <c r="AI28" s="678"/>
      <c r="AJ28" s="678"/>
      <c r="AK28" s="678"/>
      <c r="AL28" s="643" t="s">
        <v>172</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299</v>
      </c>
      <c r="CE28" s="674"/>
      <c r="CF28" s="674"/>
      <c r="CG28" s="674"/>
      <c r="CH28" s="674"/>
      <c r="CI28" s="674"/>
      <c r="CJ28" s="674"/>
      <c r="CK28" s="674"/>
      <c r="CL28" s="674"/>
      <c r="CM28" s="674"/>
      <c r="CN28" s="674"/>
      <c r="CO28" s="674"/>
      <c r="CP28" s="674"/>
      <c r="CQ28" s="675"/>
      <c r="CR28" s="640">
        <v>1379222</v>
      </c>
      <c r="CS28" s="641"/>
      <c r="CT28" s="641"/>
      <c r="CU28" s="641"/>
      <c r="CV28" s="641"/>
      <c r="CW28" s="641"/>
      <c r="CX28" s="641"/>
      <c r="CY28" s="642"/>
      <c r="CZ28" s="643">
        <v>7.2</v>
      </c>
      <c r="DA28" s="661"/>
      <c r="DB28" s="661"/>
      <c r="DC28" s="662"/>
      <c r="DD28" s="646">
        <v>1379222</v>
      </c>
      <c r="DE28" s="641"/>
      <c r="DF28" s="641"/>
      <c r="DG28" s="641"/>
      <c r="DH28" s="641"/>
      <c r="DI28" s="641"/>
      <c r="DJ28" s="641"/>
      <c r="DK28" s="642"/>
      <c r="DL28" s="646">
        <v>1379222</v>
      </c>
      <c r="DM28" s="641"/>
      <c r="DN28" s="641"/>
      <c r="DO28" s="641"/>
      <c r="DP28" s="641"/>
      <c r="DQ28" s="641"/>
      <c r="DR28" s="641"/>
      <c r="DS28" s="641"/>
      <c r="DT28" s="641"/>
      <c r="DU28" s="641"/>
      <c r="DV28" s="642"/>
      <c r="DW28" s="643">
        <v>12.8</v>
      </c>
      <c r="DX28" s="661"/>
      <c r="DY28" s="661"/>
      <c r="DZ28" s="661"/>
      <c r="EA28" s="661"/>
      <c r="EB28" s="661"/>
      <c r="EC28" s="676"/>
    </row>
    <row r="29" spans="2:133" ht="11.25" customHeight="1" x14ac:dyDescent="0.15">
      <c r="B29" s="637" t="s">
        <v>300</v>
      </c>
      <c r="C29" s="638"/>
      <c r="D29" s="638"/>
      <c r="E29" s="638"/>
      <c r="F29" s="638"/>
      <c r="G29" s="638"/>
      <c r="H29" s="638"/>
      <c r="I29" s="638"/>
      <c r="J29" s="638"/>
      <c r="K29" s="638"/>
      <c r="L29" s="638"/>
      <c r="M29" s="638"/>
      <c r="N29" s="638"/>
      <c r="O29" s="638"/>
      <c r="P29" s="638"/>
      <c r="Q29" s="639"/>
      <c r="R29" s="640">
        <v>136124</v>
      </c>
      <c r="S29" s="641"/>
      <c r="T29" s="641"/>
      <c r="U29" s="641"/>
      <c r="V29" s="641"/>
      <c r="W29" s="641"/>
      <c r="X29" s="641"/>
      <c r="Y29" s="642"/>
      <c r="Z29" s="677">
        <v>0.7</v>
      </c>
      <c r="AA29" s="677"/>
      <c r="AB29" s="677"/>
      <c r="AC29" s="677"/>
      <c r="AD29" s="678">
        <v>10263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301</v>
      </c>
      <c r="CE29" s="730"/>
      <c r="CF29" s="673" t="s">
        <v>302</v>
      </c>
      <c r="CG29" s="674"/>
      <c r="CH29" s="674"/>
      <c r="CI29" s="674"/>
      <c r="CJ29" s="674"/>
      <c r="CK29" s="674"/>
      <c r="CL29" s="674"/>
      <c r="CM29" s="674"/>
      <c r="CN29" s="674"/>
      <c r="CO29" s="674"/>
      <c r="CP29" s="674"/>
      <c r="CQ29" s="675"/>
      <c r="CR29" s="640">
        <v>1379198</v>
      </c>
      <c r="CS29" s="659"/>
      <c r="CT29" s="659"/>
      <c r="CU29" s="659"/>
      <c r="CV29" s="659"/>
      <c r="CW29" s="659"/>
      <c r="CX29" s="659"/>
      <c r="CY29" s="660"/>
      <c r="CZ29" s="643">
        <v>7.2</v>
      </c>
      <c r="DA29" s="661"/>
      <c r="DB29" s="661"/>
      <c r="DC29" s="662"/>
      <c r="DD29" s="646">
        <v>1379198</v>
      </c>
      <c r="DE29" s="659"/>
      <c r="DF29" s="659"/>
      <c r="DG29" s="659"/>
      <c r="DH29" s="659"/>
      <c r="DI29" s="659"/>
      <c r="DJ29" s="659"/>
      <c r="DK29" s="660"/>
      <c r="DL29" s="646">
        <v>1379198</v>
      </c>
      <c r="DM29" s="659"/>
      <c r="DN29" s="659"/>
      <c r="DO29" s="659"/>
      <c r="DP29" s="659"/>
      <c r="DQ29" s="659"/>
      <c r="DR29" s="659"/>
      <c r="DS29" s="659"/>
      <c r="DT29" s="659"/>
      <c r="DU29" s="659"/>
      <c r="DV29" s="660"/>
      <c r="DW29" s="643">
        <v>12.8</v>
      </c>
      <c r="DX29" s="661"/>
      <c r="DY29" s="661"/>
      <c r="DZ29" s="661"/>
      <c r="EA29" s="661"/>
      <c r="EB29" s="661"/>
      <c r="EC29" s="676"/>
    </row>
    <row r="30" spans="2:133" ht="11.25" customHeight="1" x14ac:dyDescent="0.15">
      <c r="B30" s="637" t="s">
        <v>303</v>
      </c>
      <c r="C30" s="638"/>
      <c r="D30" s="638"/>
      <c r="E30" s="638"/>
      <c r="F30" s="638"/>
      <c r="G30" s="638"/>
      <c r="H30" s="638"/>
      <c r="I30" s="638"/>
      <c r="J30" s="638"/>
      <c r="K30" s="638"/>
      <c r="L30" s="638"/>
      <c r="M30" s="638"/>
      <c r="N30" s="638"/>
      <c r="O30" s="638"/>
      <c r="P30" s="638"/>
      <c r="Q30" s="639"/>
      <c r="R30" s="640">
        <v>26547</v>
      </c>
      <c r="S30" s="641"/>
      <c r="T30" s="641"/>
      <c r="U30" s="641"/>
      <c r="V30" s="641"/>
      <c r="W30" s="641"/>
      <c r="X30" s="641"/>
      <c r="Y30" s="642"/>
      <c r="Z30" s="677">
        <v>0.1</v>
      </c>
      <c r="AA30" s="677"/>
      <c r="AB30" s="677"/>
      <c r="AC30" s="677"/>
      <c r="AD30" s="678" t="s">
        <v>172</v>
      </c>
      <c r="AE30" s="678"/>
      <c r="AF30" s="678"/>
      <c r="AG30" s="678"/>
      <c r="AH30" s="678"/>
      <c r="AI30" s="678"/>
      <c r="AJ30" s="678"/>
      <c r="AK30" s="678"/>
      <c r="AL30" s="643" t="s">
        <v>241</v>
      </c>
      <c r="AM30" s="644"/>
      <c r="AN30" s="644"/>
      <c r="AO30" s="679"/>
      <c r="AP30" s="701" t="s">
        <v>219</v>
      </c>
      <c r="AQ30" s="702"/>
      <c r="AR30" s="702"/>
      <c r="AS30" s="702"/>
      <c r="AT30" s="702"/>
      <c r="AU30" s="702"/>
      <c r="AV30" s="702"/>
      <c r="AW30" s="702"/>
      <c r="AX30" s="702"/>
      <c r="AY30" s="702"/>
      <c r="AZ30" s="702"/>
      <c r="BA30" s="702"/>
      <c r="BB30" s="702"/>
      <c r="BC30" s="702"/>
      <c r="BD30" s="702"/>
      <c r="BE30" s="702"/>
      <c r="BF30" s="703"/>
      <c r="BG30" s="701" t="s">
        <v>304</v>
      </c>
      <c r="BH30" s="726"/>
      <c r="BI30" s="726"/>
      <c r="BJ30" s="726"/>
      <c r="BK30" s="726"/>
      <c r="BL30" s="726"/>
      <c r="BM30" s="726"/>
      <c r="BN30" s="726"/>
      <c r="BO30" s="726"/>
      <c r="BP30" s="726"/>
      <c r="BQ30" s="727"/>
      <c r="BR30" s="701" t="s">
        <v>305</v>
      </c>
      <c r="BS30" s="726"/>
      <c r="BT30" s="726"/>
      <c r="BU30" s="726"/>
      <c r="BV30" s="726"/>
      <c r="BW30" s="726"/>
      <c r="BX30" s="726"/>
      <c r="BY30" s="726"/>
      <c r="BZ30" s="726"/>
      <c r="CA30" s="726"/>
      <c r="CB30" s="727"/>
      <c r="CD30" s="731"/>
      <c r="CE30" s="732"/>
      <c r="CF30" s="673" t="s">
        <v>306</v>
      </c>
      <c r="CG30" s="674"/>
      <c r="CH30" s="674"/>
      <c r="CI30" s="674"/>
      <c r="CJ30" s="674"/>
      <c r="CK30" s="674"/>
      <c r="CL30" s="674"/>
      <c r="CM30" s="674"/>
      <c r="CN30" s="674"/>
      <c r="CO30" s="674"/>
      <c r="CP30" s="674"/>
      <c r="CQ30" s="675"/>
      <c r="CR30" s="640">
        <v>1298504</v>
      </c>
      <c r="CS30" s="641"/>
      <c r="CT30" s="641"/>
      <c r="CU30" s="641"/>
      <c r="CV30" s="641"/>
      <c r="CW30" s="641"/>
      <c r="CX30" s="641"/>
      <c r="CY30" s="642"/>
      <c r="CZ30" s="643">
        <v>6.8</v>
      </c>
      <c r="DA30" s="661"/>
      <c r="DB30" s="661"/>
      <c r="DC30" s="662"/>
      <c r="DD30" s="646">
        <v>1298504</v>
      </c>
      <c r="DE30" s="641"/>
      <c r="DF30" s="641"/>
      <c r="DG30" s="641"/>
      <c r="DH30" s="641"/>
      <c r="DI30" s="641"/>
      <c r="DJ30" s="641"/>
      <c r="DK30" s="642"/>
      <c r="DL30" s="646">
        <v>1298504</v>
      </c>
      <c r="DM30" s="641"/>
      <c r="DN30" s="641"/>
      <c r="DO30" s="641"/>
      <c r="DP30" s="641"/>
      <c r="DQ30" s="641"/>
      <c r="DR30" s="641"/>
      <c r="DS30" s="641"/>
      <c r="DT30" s="641"/>
      <c r="DU30" s="641"/>
      <c r="DV30" s="642"/>
      <c r="DW30" s="643">
        <v>12.1</v>
      </c>
      <c r="DX30" s="661"/>
      <c r="DY30" s="661"/>
      <c r="DZ30" s="661"/>
      <c r="EA30" s="661"/>
      <c r="EB30" s="661"/>
      <c r="EC30" s="676"/>
    </row>
    <row r="31" spans="2:133" ht="11.25" customHeight="1" x14ac:dyDescent="0.15">
      <c r="B31" s="637" t="s">
        <v>307</v>
      </c>
      <c r="C31" s="638"/>
      <c r="D31" s="638"/>
      <c r="E31" s="638"/>
      <c r="F31" s="638"/>
      <c r="G31" s="638"/>
      <c r="H31" s="638"/>
      <c r="I31" s="638"/>
      <c r="J31" s="638"/>
      <c r="K31" s="638"/>
      <c r="L31" s="638"/>
      <c r="M31" s="638"/>
      <c r="N31" s="638"/>
      <c r="O31" s="638"/>
      <c r="P31" s="638"/>
      <c r="Q31" s="639"/>
      <c r="R31" s="640">
        <v>3817086</v>
      </c>
      <c r="S31" s="641"/>
      <c r="T31" s="641"/>
      <c r="U31" s="641"/>
      <c r="V31" s="641"/>
      <c r="W31" s="641"/>
      <c r="X31" s="641"/>
      <c r="Y31" s="642"/>
      <c r="Z31" s="677">
        <v>19.600000000000001</v>
      </c>
      <c r="AA31" s="677"/>
      <c r="AB31" s="677"/>
      <c r="AC31" s="677"/>
      <c r="AD31" s="678" t="s">
        <v>172</v>
      </c>
      <c r="AE31" s="678"/>
      <c r="AF31" s="678"/>
      <c r="AG31" s="678"/>
      <c r="AH31" s="678"/>
      <c r="AI31" s="678"/>
      <c r="AJ31" s="678"/>
      <c r="AK31" s="678"/>
      <c r="AL31" s="643" t="s">
        <v>172</v>
      </c>
      <c r="AM31" s="644"/>
      <c r="AN31" s="644"/>
      <c r="AO31" s="679"/>
      <c r="AP31" s="714" t="s">
        <v>308</v>
      </c>
      <c r="AQ31" s="715"/>
      <c r="AR31" s="715"/>
      <c r="AS31" s="715"/>
      <c r="AT31" s="720" t="s">
        <v>309</v>
      </c>
      <c r="AU31" s="231"/>
      <c r="AV31" s="231"/>
      <c r="AW31" s="231"/>
      <c r="AX31" s="706" t="s">
        <v>184</v>
      </c>
      <c r="AY31" s="707"/>
      <c r="AZ31" s="707"/>
      <c r="BA31" s="707"/>
      <c r="BB31" s="707"/>
      <c r="BC31" s="707"/>
      <c r="BD31" s="707"/>
      <c r="BE31" s="707"/>
      <c r="BF31" s="708"/>
      <c r="BG31" s="709">
        <v>99.4</v>
      </c>
      <c r="BH31" s="710"/>
      <c r="BI31" s="710"/>
      <c r="BJ31" s="710"/>
      <c r="BK31" s="710"/>
      <c r="BL31" s="710"/>
      <c r="BM31" s="711">
        <v>98.3</v>
      </c>
      <c r="BN31" s="710"/>
      <c r="BO31" s="710"/>
      <c r="BP31" s="710"/>
      <c r="BQ31" s="712"/>
      <c r="BR31" s="709">
        <v>99.5</v>
      </c>
      <c r="BS31" s="710"/>
      <c r="BT31" s="710"/>
      <c r="BU31" s="710"/>
      <c r="BV31" s="710"/>
      <c r="BW31" s="710"/>
      <c r="BX31" s="711">
        <v>98.2</v>
      </c>
      <c r="BY31" s="710"/>
      <c r="BZ31" s="710"/>
      <c r="CA31" s="710"/>
      <c r="CB31" s="712"/>
      <c r="CD31" s="731"/>
      <c r="CE31" s="732"/>
      <c r="CF31" s="673" t="s">
        <v>310</v>
      </c>
      <c r="CG31" s="674"/>
      <c r="CH31" s="674"/>
      <c r="CI31" s="674"/>
      <c r="CJ31" s="674"/>
      <c r="CK31" s="674"/>
      <c r="CL31" s="674"/>
      <c r="CM31" s="674"/>
      <c r="CN31" s="674"/>
      <c r="CO31" s="674"/>
      <c r="CP31" s="674"/>
      <c r="CQ31" s="675"/>
      <c r="CR31" s="640">
        <v>80694</v>
      </c>
      <c r="CS31" s="659"/>
      <c r="CT31" s="659"/>
      <c r="CU31" s="659"/>
      <c r="CV31" s="659"/>
      <c r="CW31" s="659"/>
      <c r="CX31" s="659"/>
      <c r="CY31" s="660"/>
      <c r="CZ31" s="643">
        <v>0.4</v>
      </c>
      <c r="DA31" s="661"/>
      <c r="DB31" s="661"/>
      <c r="DC31" s="662"/>
      <c r="DD31" s="646">
        <v>80694</v>
      </c>
      <c r="DE31" s="659"/>
      <c r="DF31" s="659"/>
      <c r="DG31" s="659"/>
      <c r="DH31" s="659"/>
      <c r="DI31" s="659"/>
      <c r="DJ31" s="659"/>
      <c r="DK31" s="660"/>
      <c r="DL31" s="646">
        <v>80694</v>
      </c>
      <c r="DM31" s="659"/>
      <c r="DN31" s="659"/>
      <c r="DO31" s="659"/>
      <c r="DP31" s="659"/>
      <c r="DQ31" s="659"/>
      <c r="DR31" s="659"/>
      <c r="DS31" s="659"/>
      <c r="DT31" s="659"/>
      <c r="DU31" s="659"/>
      <c r="DV31" s="660"/>
      <c r="DW31" s="643">
        <v>0.7</v>
      </c>
      <c r="DX31" s="661"/>
      <c r="DY31" s="661"/>
      <c r="DZ31" s="661"/>
      <c r="EA31" s="661"/>
      <c r="EB31" s="661"/>
      <c r="EC31" s="676"/>
    </row>
    <row r="32" spans="2:133" ht="11.25" customHeight="1" x14ac:dyDescent="0.15">
      <c r="B32" s="723" t="s">
        <v>311</v>
      </c>
      <c r="C32" s="724"/>
      <c r="D32" s="724"/>
      <c r="E32" s="724"/>
      <c r="F32" s="724"/>
      <c r="G32" s="724"/>
      <c r="H32" s="724"/>
      <c r="I32" s="724"/>
      <c r="J32" s="724"/>
      <c r="K32" s="724"/>
      <c r="L32" s="724"/>
      <c r="M32" s="724"/>
      <c r="N32" s="724"/>
      <c r="O32" s="724"/>
      <c r="P32" s="724"/>
      <c r="Q32" s="725"/>
      <c r="R32" s="640">
        <v>17689</v>
      </c>
      <c r="S32" s="641"/>
      <c r="T32" s="641"/>
      <c r="U32" s="641"/>
      <c r="V32" s="641"/>
      <c r="W32" s="641"/>
      <c r="X32" s="641"/>
      <c r="Y32" s="642"/>
      <c r="Z32" s="677">
        <v>0.1</v>
      </c>
      <c r="AA32" s="677"/>
      <c r="AB32" s="677"/>
      <c r="AC32" s="677"/>
      <c r="AD32" s="678">
        <v>17689</v>
      </c>
      <c r="AE32" s="678"/>
      <c r="AF32" s="678"/>
      <c r="AG32" s="678"/>
      <c r="AH32" s="678"/>
      <c r="AI32" s="678"/>
      <c r="AJ32" s="678"/>
      <c r="AK32" s="678"/>
      <c r="AL32" s="643">
        <v>0.2</v>
      </c>
      <c r="AM32" s="644"/>
      <c r="AN32" s="644"/>
      <c r="AO32" s="679"/>
      <c r="AP32" s="716"/>
      <c r="AQ32" s="717"/>
      <c r="AR32" s="717"/>
      <c r="AS32" s="717"/>
      <c r="AT32" s="721"/>
      <c r="AU32" s="230" t="s">
        <v>312</v>
      </c>
      <c r="AV32" s="230"/>
      <c r="AW32" s="230"/>
      <c r="AX32" s="637" t="s">
        <v>313</v>
      </c>
      <c r="AY32" s="638"/>
      <c r="AZ32" s="638"/>
      <c r="BA32" s="638"/>
      <c r="BB32" s="638"/>
      <c r="BC32" s="638"/>
      <c r="BD32" s="638"/>
      <c r="BE32" s="638"/>
      <c r="BF32" s="639"/>
      <c r="BG32" s="713">
        <v>99.3</v>
      </c>
      <c r="BH32" s="659"/>
      <c r="BI32" s="659"/>
      <c r="BJ32" s="659"/>
      <c r="BK32" s="659"/>
      <c r="BL32" s="659"/>
      <c r="BM32" s="644">
        <v>98.4</v>
      </c>
      <c r="BN32" s="705"/>
      <c r="BO32" s="705"/>
      <c r="BP32" s="705"/>
      <c r="BQ32" s="683"/>
      <c r="BR32" s="713">
        <v>99.4</v>
      </c>
      <c r="BS32" s="659"/>
      <c r="BT32" s="659"/>
      <c r="BU32" s="659"/>
      <c r="BV32" s="659"/>
      <c r="BW32" s="659"/>
      <c r="BX32" s="644">
        <v>98.4</v>
      </c>
      <c r="BY32" s="705"/>
      <c r="BZ32" s="705"/>
      <c r="CA32" s="705"/>
      <c r="CB32" s="683"/>
      <c r="CD32" s="733"/>
      <c r="CE32" s="734"/>
      <c r="CF32" s="673" t="s">
        <v>314</v>
      </c>
      <c r="CG32" s="674"/>
      <c r="CH32" s="674"/>
      <c r="CI32" s="674"/>
      <c r="CJ32" s="674"/>
      <c r="CK32" s="674"/>
      <c r="CL32" s="674"/>
      <c r="CM32" s="674"/>
      <c r="CN32" s="674"/>
      <c r="CO32" s="674"/>
      <c r="CP32" s="674"/>
      <c r="CQ32" s="675"/>
      <c r="CR32" s="640">
        <v>24</v>
      </c>
      <c r="CS32" s="641"/>
      <c r="CT32" s="641"/>
      <c r="CU32" s="641"/>
      <c r="CV32" s="641"/>
      <c r="CW32" s="641"/>
      <c r="CX32" s="641"/>
      <c r="CY32" s="642"/>
      <c r="CZ32" s="643">
        <v>0</v>
      </c>
      <c r="DA32" s="661"/>
      <c r="DB32" s="661"/>
      <c r="DC32" s="662"/>
      <c r="DD32" s="646">
        <v>24</v>
      </c>
      <c r="DE32" s="641"/>
      <c r="DF32" s="641"/>
      <c r="DG32" s="641"/>
      <c r="DH32" s="641"/>
      <c r="DI32" s="641"/>
      <c r="DJ32" s="641"/>
      <c r="DK32" s="642"/>
      <c r="DL32" s="646">
        <v>24</v>
      </c>
      <c r="DM32" s="641"/>
      <c r="DN32" s="641"/>
      <c r="DO32" s="641"/>
      <c r="DP32" s="641"/>
      <c r="DQ32" s="641"/>
      <c r="DR32" s="641"/>
      <c r="DS32" s="641"/>
      <c r="DT32" s="641"/>
      <c r="DU32" s="641"/>
      <c r="DV32" s="642"/>
      <c r="DW32" s="643">
        <v>0</v>
      </c>
      <c r="DX32" s="661"/>
      <c r="DY32" s="661"/>
      <c r="DZ32" s="661"/>
      <c r="EA32" s="661"/>
      <c r="EB32" s="661"/>
      <c r="EC32" s="676"/>
    </row>
    <row r="33" spans="2:133" ht="11.25" customHeight="1" x14ac:dyDescent="0.15">
      <c r="B33" s="637" t="s">
        <v>315</v>
      </c>
      <c r="C33" s="638"/>
      <c r="D33" s="638"/>
      <c r="E33" s="638"/>
      <c r="F33" s="638"/>
      <c r="G33" s="638"/>
      <c r="H33" s="638"/>
      <c r="I33" s="638"/>
      <c r="J33" s="638"/>
      <c r="K33" s="638"/>
      <c r="L33" s="638"/>
      <c r="M33" s="638"/>
      <c r="N33" s="638"/>
      <c r="O33" s="638"/>
      <c r="P33" s="638"/>
      <c r="Q33" s="639"/>
      <c r="R33" s="640">
        <v>1573493</v>
      </c>
      <c r="S33" s="641"/>
      <c r="T33" s="641"/>
      <c r="U33" s="641"/>
      <c r="V33" s="641"/>
      <c r="W33" s="641"/>
      <c r="X33" s="641"/>
      <c r="Y33" s="642"/>
      <c r="Z33" s="677">
        <v>8.1</v>
      </c>
      <c r="AA33" s="677"/>
      <c r="AB33" s="677"/>
      <c r="AC33" s="677"/>
      <c r="AD33" s="678" t="s">
        <v>241</v>
      </c>
      <c r="AE33" s="678"/>
      <c r="AF33" s="678"/>
      <c r="AG33" s="678"/>
      <c r="AH33" s="678"/>
      <c r="AI33" s="678"/>
      <c r="AJ33" s="678"/>
      <c r="AK33" s="678"/>
      <c r="AL33" s="643" t="s">
        <v>172</v>
      </c>
      <c r="AM33" s="644"/>
      <c r="AN33" s="644"/>
      <c r="AO33" s="679"/>
      <c r="AP33" s="718"/>
      <c r="AQ33" s="719"/>
      <c r="AR33" s="719"/>
      <c r="AS33" s="719"/>
      <c r="AT33" s="722"/>
      <c r="AU33" s="232"/>
      <c r="AV33" s="232"/>
      <c r="AW33" s="232"/>
      <c r="AX33" s="621" t="s">
        <v>316</v>
      </c>
      <c r="AY33" s="622"/>
      <c r="AZ33" s="622"/>
      <c r="BA33" s="622"/>
      <c r="BB33" s="622"/>
      <c r="BC33" s="622"/>
      <c r="BD33" s="622"/>
      <c r="BE33" s="622"/>
      <c r="BF33" s="623"/>
      <c r="BG33" s="704">
        <v>99.4</v>
      </c>
      <c r="BH33" s="625"/>
      <c r="BI33" s="625"/>
      <c r="BJ33" s="625"/>
      <c r="BK33" s="625"/>
      <c r="BL33" s="625"/>
      <c r="BM33" s="668">
        <v>98</v>
      </c>
      <c r="BN33" s="625"/>
      <c r="BO33" s="625"/>
      <c r="BP33" s="625"/>
      <c r="BQ33" s="689"/>
      <c r="BR33" s="704">
        <v>99.5</v>
      </c>
      <c r="BS33" s="625"/>
      <c r="BT33" s="625"/>
      <c r="BU33" s="625"/>
      <c r="BV33" s="625"/>
      <c r="BW33" s="625"/>
      <c r="BX33" s="668">
        <v>97.7</v>
      </c>
      <c r="BY33" s="625"/>
      <c r="BZ33" s="625"/>
      <c r="CA33" s="625"/>
      <c r="CB33" s="689"/>
      <c r="CD33" s="673" t="s">
        <v>317</v>
      </c>
      <c r="CE33" s="674"/>
      <c r="CF33" s="674"/>
      <c r="CG33" s="674"/>
      <c r="CH33" s="674"/>
      <c r="CI33" s="674"/>
      <c r="CJ33" s="674"/>
      <c r="CK33" s="674"/>
      <c r="CL33" s="674"/>
      <c r="CM33" s="674"/>
      <c r="CN33" s="674"/>
      <c r="CO33" s="674"/>
      <c r="CP33" s="674"/>
      <c r="CQ33" s="675"/>
      <c r="CR33" s="640">
        <v>7573855</v>
      </c>
      <c r="CS33" s="659"/>
      <c r="CT33" s="659"/>
      <c r="CU33" s="659"/>
      <c r="CV33" s="659"/>
      <c r="CW33" s="659"/>
      <c r="CX33" s="659"/>
      <c r="CY33" s="660"/>
      <c r="CZ33" s="643">
        <v>39.799999999999997</v>
      </c>
      <c r="DA33" s="661"/>
      <c r="DB33" s="661"/>
      <c r="DC33" s="662"/>
      <c r="DD33" s="646">
        <v>6180785</v>
      </c>
      <c r="DE33" s="659"/>
      <c r="DF33" s="659"/>
      <c r="DG33" s="659"/>
      <c r="DH33" s="659"/>
      <c r="DI33" s="659"/>
      <c r="DJ33" s="659"/>
      <c r="DK33" s="660"/>
      <c r="DL33" s="646">
        <v>4628190</v>
      </c>
      <c r="DM33" s="659"/>
      <c r="DN33" s="659"/>
      <c r="DO33" s="659"/>
      <c r="DP33" s="659"/>
      <c r="DQ33" s="659"/>
      <c r="DR33" s="659"/>
      <c r="DS33" s="659"/>
      <c r="DT33" s="659"/>
      <c r="DU33" s="659"/>
      <c r="DV33" s="660"/>
      <c r="DW33" s="643">
        <v>43</v>
      </c>
      <c r="DX33" s="661"/>
      <c r="DY33" s="661"/>
      <c r="DZ33" s="661"/>
      <c r="EA33" s="661"/>
      <c r="EB33" s="661"/>
      <c r="EC33" s="676"/>
    </row>
    <row r="34" spans="2:133" ht="11.25" customHeight="1" x14ac:dyDescent="0.15">
      <c r="B34" s="637" t="s">
        <v>318</v>
      </c>
      <c r="C34" s="638"/>
      <c r="D34" s="638"/>
      <c r="E34" s="638"/>
      <c r="F34" s="638"/>
      <c r="G34" s="638"/>
      <c r="H34" s="638"/>
      <c r="I34" s="638"/>
      <c r="J34" s="638"/>
      <c r="K34" s="638"/>
      <c r="L34" s="638"/>
      <c r="M34" s="638"/>
      <c r="N34" s="638"/>
      <c r="O34" s="638"/>
      <c r="P34" s="638"/>
      <c r="Q34" s="639"/>
      <c r="R34" s="640">
        <v>23082</v>
      </c>
      <c r="S34" s="641"/>
      <c r="T34" s="641"/>
      <c r="U34" s="641"/>
      <c r="V34" s="641"/>
      <c r="W34" s="641"/>
      <c r="X34" s="641"/>
      <c r="Y34" s="642"/>
      <c r="Z34" s="677">
        <v>0.1</v>
      </c>
      <c r="AA34" s="677"/>
      <c r="AB34" s="677"/>
      <c r="AC34" s="677"/>
      <c r="AD34" s="678">
        <v>11497</v>
      </c>
      <c r="AE34" s="678"/>
      <c r="AF34" s="678"/>
      <c r="AG34" s="678"/>
      <c r="AH34" s="678"/>
      <c r="AI34" s="678"/>
      <c r="AJ34" s="678"/>
      <c r="AK34" s="678"/>
      <c r="AL34" s="643">
        <v>0.1</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319</v>
      </c>
      <c r="CE34" s="674"/>
      <c r="CF34" s="674"/>
      <c r="CG34" s="674"/>
      <c r="CH34" s="674"/>
      <c r="CI34" s="674"/>
      <c r="CJ34" s="674"/>
      <c r="CK34" s="674"/>
      <c r="CL34" s="674"/>
      <c r="CM34" s="674"/>
      <c r="CN34" s="674"/>
      <c r="CO34" s="674"/>
      <c r="CP34" s="674"/>
      <c r="CQ34" s="675"/>
      <c r="CR34" s="640">
        <v>2337944</v>
      </c>
      <c r="CS34" s="641"/>
      <c r="CT34" s="641"/>
      <c r="CU34" s="641"/>
      <c r="CV34" s="641"/>
      <c r="CW34" s="641"/>
      <c r="CX34" s="641"/>
      <c r="CY34" s="642"/>
      <c r="CZ34" s="643">
        <v>12.3</v>
      </c>
      <c r="DA34" s="661"/>
      <c r="DB34" s="661"/>
      <c r="DC34" s="662"/>
      <c r="DD34" s="646">
        <v>1727723</v>
      </c>
      <c r="DE34" s="641"/>
      <c r="DF34" s="641"/>
      <c r="DG34" s="641"/>
      <c r="DH34" s="641"/>
      <c r="DI34" s="641"/>
      <c r="DJ34" s="641"/>
      <c r="DK34" s="642"/>
      <c r="DL34" s="646">
        <v>1122996</v>
      </c>
      <c r="DM34" s="641"/>
      <c r="DN34" s="641"/>
      <c r="DO34" s="641"/>
      <c r="DP34" s="641"/>
      <c r="DQ34" s="641"/>
      <c r="DR34" s="641"/>
      <c r="DS34" s="641"/>
      <c r="DT34" s="641"/>
      <c r="DU34" s="641"/>
      <c r="DV34" s="642"/>
      <c r="DW34" s="643">
        <v>10.4</v>
      </c>
      <c r="DX34" s="661"/>
      <c r="DY34" s="661"/>
      <c r="DZ34" s="661"/>
      <c r="EA34" s="661"/>
      <c r="EB34" s="661"/>
      <c r="EC34" s="676"/>
    </row>
    <row r="35" spans="2:133" ht="11.25" customHeight="1" x14ac:dyDescent="0.15">
      <c r="B35" s="637" t="s">
        <v>320</v>
      </c>
      <c r="C35" s="638"/>
      <c r="D35" s="638"/>
      <c r="E35" s="638"/>
      <c r="F35" s="638"/>
      <c r="G35" s="638"/>
      <c r="H35" s="638"/>
      <c r="I35" s="638"/>
      <c r="J35" s="638"/>
      <c r="K35" s="638"/>
      <c r="L35" s="638"/>
      <c r="M35" s="638"/>
      <c r="N35" s="638"/>
      <c r="O35" s="638"/>
      <c r="P35" s="638"/>
      <c r="Q35" s="639"/>
      <c r="R35" s="640">
        <v>36864</v>
      </c>
      <c r="S35" s="641"/>
      <c r="T35" s="641"/>
      <c r="U35" s="641"/>
      <c r="V35" s="641"/>
      <c r="W35" s="641"/>
      <c r="X35" s="641"/>
      <c r="Y35" s="642"/>
      <c r="Z35" s="677">
        <v>0.2</v>
      </c>
      <c r="AA35" s="677"/>
      <c r="AB35" s="677"/>
      <c r="AC35" s="677"/>
      <c r="AD35" s="678" t="s">
        <v>172</v>
      </c>
      <c r="AE35" s="678"/>
      <c r="AF35" s="678"/>
      <c r="AG35" s="678"/>
      <c r="AH35" s="678"/>
      <c r="AI35" s="678"/>
      <c r="AJ35" s="678"/>
      <c r="AK35" s="678"/>
      <c r="AL35" s="643" t="s">
        <v>241</v>
      </c>
      <c r="AM35" s="644"/>
      <c r="AN35" s="644"/>
      <c r="AO35" s="679"/>
      <c r="AP35" s="235"/>
      <c r="AQ35" s="701" t="s">
        <v>321</v>
      </c>
      <c r="AR35" s="702"/>
      <c r="AS35" s="702"/>
      <c r="AT35" s="702"/>
      <c r="AU35" s="702"/>
      <c r="AV35" s="702"/>
      <c r="AW35" s="702"/>
      <c r="AX35" s="702"/>
      <c r="AY35" s="702"/>
      <c r="AZ35" s="702"/>
      <c r="BA35" s="702"/>
      <c r="BB35" s="702"/>
      <c r="BC35" s="702"/>
      <c r="BD35" s="702"/>
      <c r="BE35" s="702"/>
      <c r="BF35" s="703"/>
      <c r="BG35" s="701" t="s">
        <v>322</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323</v>
      </c>
      <c r="CE35" s="674"/>
      <c r="CF35" s="674"/>
      <c r="CG35" s="674"/>
      <c r="CH35" s="674"/>
      <c r="CI35" s="674"/>
      <c r="CJ35" s="674"/>
      <c r="CK35" s="674"/>
      <c r="CL35" s="674"/>
      <c r="CM35" s="674"/>
      <c r="CN35" s="674"/>
      <c r="CO35" s="674"/>
      <c r="CP35" s="674"/>
      <c r="CQ35" s="675"/>
      <c r="CR35" s="640">
        <v>308109</v>
      </c>
      <c r="CS35" s="659"/>
      <c r="CT35" s="659"/>
      <c r="CU35" s="659"/>
      <c r="CV35" s="659"/>
      <c r="CW35" s="659"/>
      <c r="CX35" s="659"/>
      <c r="CY35" s="660"/>
      <c r="CZ35" s="643">
        <v>1.6</v>
      </c>
      <c r="DA35" s="661"/>
      <c r="DB35" s="661"/>
      <c r="DC35" s="662"/>
      <c r="DD35" s="646">
        <v>276187</v>
      </c>
      <c r="DE35" s="659"/>
      <c r="DF35" s="659"/>
      <c r="DG35" s="659"/>
      <c r="DH35" s="659"/>
      <c r="DI35" s="659"/>
      <c r="DJ35" s="659"/>
      <c r="DK35" s="660"/>
      <c r="DL35" s="646">
        <v>253511</v>
      </c>
      <c r="DM35" s="659"/>
      <c r="DN35" s="659"/>
      <c r="DO35" s="659"/>
      <c r="DP35" s="659"/>
      <c r="DQ35" s="659"/>
      <c r="DR35" s="659"/>
      <c r="DS35" s="659"/>
      <c r="DT35" s="659"/>
      <c r="DU35" s="659"/>
      <c r="DV35" s="660"/>
      <c r="DW35" s="643">
        <v>2.4</v>
      </c>
      <c r="DX35" s="661"/>
      <c r="DY35" s="661"/>
      <c r="DZ35" s="661"/>
      <c r="EA35" s="661"/>
      <c r="EB35" s="661"/>
      <c r="EC35" s="676"/>
    </row>
    <row r="36" spans="2:133" ht="11.25" customHeight="1" x14ac:dyDescent="0.15">
      <c r="B36" s="637" t="s">
        <v>324</v>
      </c>
      <c r="C36" s="638"/>
      <c r="D36" s="638"/>
      <c r="E36" s="638"/>
      <c r="F36" s="638"/>
      <c r="G36" s="638"/>
      <c r="H36" s="638"/>
      <c r="I36" s="638"/>
      <c r="J36" s="638"/>
      <c r="K36" s="638"/>
      <c r="L36" s="638"/>
      <c r="M36" s="638"/>
      <c r="N36" s="638"/>
      <c r="O36" s="638"/>
      <c r="P36" s="638"/>
      <c r="Q36" s="639"/>
      <c r="R36" s="640">
        <v>438677</v>
      </c>
      <c r="S36" s="641"/>
      <c r="T36" s="641"/>
      <c r="U36" s="641"/>
      <c r="V36" s="641"/>
      <c r="W36" s="641"/>
      <c r="X36" s="641"/>
      <c r="Y36" s="642"/>
      <c r="Z36" s="677">
        <v>2.2000000000000002</v>
      </c>
      <c r="AA36" s="677"/>
      <c r="AB36" s="677"/>
      <c r="AC36" s="677"/>
      <c r="AD36" s="678" t="s">
        <v>241</v>
      </c>
      <c r="AE36" s="678"/>
      <c r="AF36" s="678"/>
      <c r="AG36" s="678"/>
      <c r="AH36" s="678"/>
      <c r="AI36" s="678"/>
      <c r="AJ36" s="678"/>
      <c r="AK36" s="678"/>
      <c r="AL36" s="643" t="s">
        <v>172</v>
      </c>
      <c r="AM36" s="644"/>
      <c r="AN36" s="644"/>
      <c r="AO36" s="679"/>
      <c r="AP36" s="235"/>
      <c r="AQ36" s="692" t="s">
        <v>325</v>
      </c>
      <c r="AR36" s="693"/>
      <c r="AS36" s="693"/>
      <c r="AT36" s="693"/>
      <c r="AU36" s="693"/>
      <c r="AV36" s="693"/>
      <c r="AW36" s="693"/>
      <c r="AX36" s="693"/>
      <c r="AY36" s="694"/>
      <c r="AZ36" s="695">
        <v>1789970</v>
      </c>
      <c r="BA36" s="696"/>
      <c r="BB36" s="696"/>
      <c r="BC36" s="696"/>
      <c r="BD36" s="696"/>
      <c r="BE36" s="696"/>
      <c r="BF36" s="697"/>
      <c r="BG36" s="698" t="s">
        <v>326</v>
      </c>
      <c r="BH36" s="699"/>
      <c r="BI36" s="699"/>
      <c r="BJ36" s="699"/>
      <c r="BK36" s="699"/>
      <c r="BL36" s="699"/>
      <c r="BM36" s="699"/>
      <c r="BN36" s="699"/>
      <c r="BO36" s="699"/>
      <c r="BP36" s="699"/>
      <c r="BQ36" s="699"/>
      <c r="BR36" s="699"/>
      <c r="BS36" s="699"/>
      <c r="BT36" s="699"/>
      <c r="BU36" s="700"/>
      <c r="BV36" s="695">
        <v>46240</v>
      </c>
      <c r="BW36" s="696"/>
      <c r="BX36" s="696"/>
      <c r="BY36" s="696"/>
      <c r="BZ36" s="696"/>
      <c r="CA36" s="696"/>
      <c r="CB36" s="697"/>
      <c r="CD36" s="673" t="s">
        <v>327</v>
      </c>
      <c r="CE36" s="674"/>
      <c r="CF36" s="674"/>
      <c r="CG36" s="674"/>
      <c r="CH36" s="674"/>
      <c r="CI36" s="674"/>
      <c r="CJ36" s="674"/>
      <c r="CK36" s="674"/>
      <c r="CL36" s="674"/>
      <c r="CM36" s="674"/>
      <c r="CN36" s="674"/>
      <c r="CO36" s="674"/>
      <c r="CP36" s="674"/>
      <c r="CQ36" s="675"/>
      <c r="CR36" s="640">
        <v>2795352</v>
      </c>
      <c r="CS36" s="641"/>
      <c r="CT36" s="641"/>
      <c r="CU36" s="641"/>
      <c r="CV36" s="641"/>
      <c r="CW36" s="641"/>
      <c r="CX36" s="641"/>
      <c r="CY36" s="642"/>
      <c r="CZ36" s="643">
        <v>14.7</v>
      </c>
      <c r="DA36" s="661"/>
      <c r="DB36" s="661"/>
      <c r="DC36" s="662"/>
      <c r="DD36" s="646">
        <v>2443204</v>
      </c>
      <c r="DE36" s="641"/>
      <c r="DF36" s="641"/>
      <c r="DG36" s="641"/>
      <c r="DH36" s="641"/>
      <c r="DI36" s="641"/>
      <c r="DJ36" s="641"/>
      <c r="DK36" s="642"/>
      <c r="DL36" s="646">
        <v>2089617</v>
      </c>
      <c r="DM36" s="641"/>
      <c r="DN36" s="641"/>
      <c r="DO36" s="641"/>
      <c r="DP36" s="641"/>
      <c r="DQ36" s="641"/>
      <c r="DR36" s="641"/>
      <c r="DS36" s="641"/>
      <c r="DT36" s="641"/>
      <c r="DU36" s="641"/>
      <c r="DV36" s="642"/>
      <c r="DW36" s="643">
        <v>19.399999999999999</v>
      </c>
      <c r="DX36" s="661"/>
      <c r="DY36" s="661"/>
      <c r="DZ36" s="661"/>
      <c r="EA36" s="661"/>
      <c r="EB36" s="661"/>
      <c r="EC36" s="676"/>
    </row>
    <row r="37" spans="2:133" ht="11.25" customHeight="1" x14ac:dyDescent="0.15">
      <c r="B37" s="637" t="s">
        <v>328</v>
      </c>
      <c r="C37" s="638"/>
      <c r="D37" s="638"/>
      <c r="E37" s="638"/>
      <c r="F37" s="638"/>
      <c r="G37" s="638"/>
      <c r="H37" s="638"/>
      <c r="I37" s="638"/>
      <c r="J37" s="638"/>
      <c r="K37" s="638"/>
      <c r="L37" s="638"/>
      <c r="M37" s="638"/>
      <c r="N37" s="638"/>
      <c r="O37" s="638"/>
      <c r="P37" s="638"/>
      <c r="Q37" s="639"/>
      <c r="R37" s="640">
        <v>436993</v>
      </c>
      <c r="S37" s="641"/>
      <c r="T37" s="641"/>
      <c r="U37" s="641"/>
      <c r="V37" s="641"/>
      <c r="W37" s="641"/>
      <c r="X37" s="641"/>
      <c r="Y37" s="642"/>
      <c r="Z37" s="677">
        <v>2.2000000000000002</v>
      </c>
      <c r="AA37" s="677"/>
      <c r="AB37" s="677"/>
      <c r="AC37" s="677"/>
      <c r="AD37" s="678" t="s">
        <v>172</v>
      </c>
      <c r="AE37" s="678"/>
      <c r="AF37" s="678"/>
      <c r="AG37" s="678"/>
      <c r="AH37" s="678"/>
      <c r="AI37" s="678"/>
      <c r="AJ37" s="678"/>
      <c r="AK37" s="678"/>
      <c r="AL37" s="643" t="s">
        <v>172</v>
      </c>
      <c r="AM37" s="644"/>
      <c r="AN37" s="644"/>
      <c r="AO37" s="679"/>
      <c r="AQ37" s="680" t="s">
        <v>329</v>
      </c>
      <c r="AR37" s="681"/>
      <c r="AS37" s="681"/>
      <c r="AT37" s="681"/>
      <c r="AU37" s="681"/>
      <c r="AV37" s="681"/>
      <c r="AW37" s="681"/>
      <c r="AX37" s="681"/>
      <c r="AY37" s="682"/>
      <c r="AZ37" s="640">
        <v>307483</v>
      </c>
      <c r="BA37" s="641"/>
      <c r="BB37" s="641"/>
      <c r="BC37" s="641"/>
      <c r="BD37" s="659"/>
      <c r="BE37" s="659"/>
      <c r="BF37" s="683"/>
      <c r="BG37" s="673" t="s">
        <v>330</v>
      </c>
      <c r="BH37" s="674"/>
      <c r="BI37" s="674"/>
      <c r="BJ37" s="674"/>
      <c r="BK37" s="674"/>
      <c r="BL37" s="674"/>
      <c r="BM37" s="674"/>
      <c r="BN37" s="674"/>
      <c r="BO37" s="674"/>
      <c r="BP37" s="674"/>
      <c r="BQ37" s="674"/>
      <c r="BR37" s="674"/>
      <c r="BS37" s="674"/>
      <c r="BT37" s="674"/>
      <c r="BU37" s="675"/>
      <c r="BV37" s="640">
        <v>46240</v>
      </c>
      <c r="BW37" s="641"/>
      <c r="BX37" s="641"/>
      <c r="BY37" s="641"/>
      <c r="BZ37" s="641"/>
      <c r="CA37" s="641"/>
      <c r="CB37" s="684"/>
      <c r="CD37" s="673" t="s">
        <v>331</v>
      </c>
      <c r="CE37" s="674"/>
      <c r="CF37" s="674"/>
      <c r="CG37" s="674"/>
      <c r="CH37" s="674"/>
      <c r="CI37" s="674"/>
      <c r="CJ37" s="674"/>
      <c r="CK37" s="674"/>
      <c r="CL37" s="674"/>
      <c r="CM37" s="674"/>
      <c r="CN37" s="674"/>
      <c r="CO37" s="674"/>
      <c r="CP37" s="674"/>
      <c r="CQ37" s="675"/>
      <c r="CR37" s="640">
        <v>1597109</v>
      </c>
      <c r="CS37" s="659"/>
      <c r="CT37" s="659"/>
      <c r="CU37" s="659"/>
      <c r="CV37" s="659"/>
      <c r="CW37" s="659"/>
      <c r="CX37" s="659"/>
      <c r="CY37" s="660"/>
      <c r="CZ37" s="643">
        <v>8.4</v>
      </c>
      <c r="DA37" s="661"/>
      <c r="DB37" s="661"/>
      <c r="DC37" s="662"/>
      <c r="DD37" s="646">
        <v>1597109</v>
      </c>
      <c r="DE37" s="659"/>
      <c r="DF37" s="659"/>
      <c r="DG37" s="659"/>
      <c r="DH37" s="659"/>
      <c r="DI37" s="659"/>
      <c r="DJ37" s="659"/>
      <c r="DK37" s="660"/>
      <c r="DL37" s="646">
        <v>1597109</v>
      </c>
      <c r="DM37" s="659"/>
      <c r="DN37" s="659"/>
      <c r="DO37" s="659"/>
      <c r="DP37" s="659"/>
      <c r="DQ37" s="659"/>
      <c r="DR37" s="659"/>
      <c r="DS37" s="659"/>
      <c r="DT37" s="659"/>
      <c r="DU37" s="659"/>
      <c r="DV37" s="660"/>
      <c r="DW37" s="643">
        <v>14.8</v>
      </c>
      <c r="DX37" s="661"/>
      <c r="DY37" s="661"/>
      <c r="DZ37" s="661"/>
      <c r="EA37" s="661"/>
      <c r="EB37" s="661"/>
      <c r="EC37" s="676"/>
    </row>
    <row r="38" spans="2:133" ht="11.25" customHeight="1" x14ac:dyDescent="0.15">
      <c r="B38" s="637" t="s">
        <v>332</v>
      </c>
      <c r="C38" s="638"/>
      <c r="D38" s="638"/>
      <c r="E38" s="638"/>
      <c r="F38" s="638"/>
      <c r="G38" s="638"/>
      <c r="H38" s="638"/>
      <c r="I38" s="638"/>
      <c r="J38" s="638"/>
      <c r="K38" s="638"/>
      <c r="L38" s="638"/>
      <c r="M38" s="638"/>
      <c r="N38" s="638"/>
      <c r="O38" s="638"/>
      <c r="P38" s="638"/>
      <c r="Q38" s="639"/>
      <c r="R38" s="640">
        <v>479709</v>
      </c>
      <c r="S38" s="641"/>
      <c r="T38" s="641"/>
      <c r="U38" s="641"/>
      <c r="V38" s="641"/>
      <c r="W38" s="641"/>
      <c r="X38" s="641"/>
      <c r="Y38" s="642"/>
      <c r="Z38" s="677">
        <v>2.5</v>
      </c>
      <c r="AA38" s="677"/>
      <c r="AB38" s="677"/>
      <c r="AC38" s="677"/>
      <c r="AD38" s="678">
        <v>13</v>
      </c>
      <c r="AE38" s="678"/>
      <c r="AF38" s="678"/>
      <c r="AG38" s="678"/>
      <c r="AH38" s="678"/>
      <c r="AI38" s="678"/>
      <c r="AJ38" s="678"/>
      <c r="AK38" s="678"/>
      <c r="AL38" s="643">
        <v>0</v>
      </c>
      <c r="AM38" s="644"/>
      <c r="AN38" s="644"/>
      <c r="AO38" s="679"/>
      <c r="AQ38" s="680" t="s">
        <v>333</v>
      </c>
      <c r="AR38" s="681"/>
      <c r="AS38" s="681"/>
      <c r="AT38" s="681"/>
      <c r="AU38" s="681"/>
      <c r="AV38" s="681"/>
      <c r="AW38" s="681"/>
      <c r="AX38" s="681"/>
      <c r="AY38" s="682"/>
      <c r="AZ38" s="640">
        <v>27653</v>
      </c>
      <c r="BA38" s="641"/>
      <c r="BB38" s="641"/>
      <c r="BC38" s="641"/>
      <c r="BD38" s="659"/>
      <c r="BE38" s="659"/>
      <c r="BF38" s="683"/>
      <c r="BG38" s="673" t="s">
        <v>334</v>
      </c>
      <c r="BH38" s="674"/>
      <c r="BI38" s="674"/>
      <c r="BJ38" s="674"/>
      <c r="BK38" s="674"/>
      <c r="BL38" s="674"/>
      <c r="BM38" s="674"/>
      <c r="BN38" s="674"/>
      <c r="BO38" s="674"/>
      <c r="BP38" s="674"/>
      <c r="BQ38" s="674"/>
      <c r="BR38" s="674"/>
      <c r="BS38" s="674"/>
      <c r="BT38" s="674"/>
      <c r="BU38" s="675"/>
      <c r="BV38" s="640">
        <v>6378</v>
      </c>
      <c r="BW38" s="641"/>
      <c r="BX38" s="641"/>
      <c r="BY38" s="641"/>
      <c r="BZ38" s="641"/>
      <c r="CA38" s="641"/>
      <c r="CB38" s="684"/>
      <c r="CD38" s="673" t="s">
        <v>335</v>
      </c>
      <c r="CE38" s="674"/>
      <c r="CF38" s="674"/>
      <c r="CG38" s="674"/>
      <c r="CH38" s="674"/>
      <c r="CI38" s="674"/>
      <c r="CJ38" s="674"/>
      <c r="CK38" s="674"/>
      <c r="CL38" s="674"/>
      <c r="CM38" s="674"/>
      <c r="CN38" s="674"/>
      <c r="CO38" s="674"/>
      <c r="CP38" s="674"/>
      <c r="CQ38" s="675"/>
      <c r="CR38" s="640">
        <v>1454834</v>
      </c>
      <c r="CS38" s="641"/>
      <c r="CT38" s="641"/>
      <c r="CU38" s="641"/>
      <c r="CV38" s="641"/>
      <c r="CW38" s="641"/>
      <c r="CX38" s="641"/>
      <c r="CY38" s="642"/>
      <c r="CZ38" s="643">
        <v>7.6</v>
      </c>
      <c r="DA38" s="661"/>
      <c r="DB38" s="661"/>
      <c r="DC38" s="662"/>
      <c r="DD38" s="646">
        <v>1176821</v>
      </c>
      <c r="DE38" s="641"/>
      <c r="DF38" s="641"/>
      <c r="DG38" s="641"/>
      <c r="DH38" s="641"/>
      <c r="DI38" s="641"/>
      <c r="DJ38" s="641"/>
      <c r="DK38" s="642"/>
      <c r="DL38" s="646">
        <v>1162066</v>
      </c>
      <c r="DM38" s="641"/>
      <c r="DN38" s="641"/>
      <c r="DO38" s="641"/>
      <c r="DP38" s="641"/>
      <c r="DQ38" s="641"/>
      <c r="DR38" s="641"/>
      <c r="DS38" s="641"/>
      <c r="DT38" s="641"/>
      <c r="DU38" s="641"/>
      <c r="DV38" s="642"/>
      <c r="DW38" s="643">
        <v>10.8</v>
      </c>
      <c r="DX38" s="661"/>
      <c r="DY38" s="661"/>
      <c r="DZ38" s="661"/>
      <c r="EA38" s="661"/>
      <c r="EB38" s="661"/>
      <c r="EC38" s="676"/>
    </row>
    <row r="39" spans="2:133" ht="11.25" customHeight="1" x14ac:dyDescent="0.15">
      <c r="B39" s="637" t="s">
        <v>336</v>
      </c>
      <c r="C39" s="638"/>
      <c r="D39" s="638"/>
      <c r="E39" s="638"/>
      <c r="F39" s="638"/>
      <c r="G39" s="638"/>
      <c r="H39" s="638"/>
      <c r="I39" s="638"/>
      <c r="J39" s="638"/>
      <c r="K39" s="638"/>
      <c r="L39" s="638"/>
      <c r="M39" s="638"/>
      <c r="N39" s="638"/>
      <c r="O39" s="638"/>
      <c r="P39" s="638"/>
      <c r="Q39" s="639"/>
      <c r="R39" s="640">
        <v>1668580</v>
      </c>
      <c r="S39" s="641"/>
      <c r="T39" s="641"/>
      <c r="U39" s="641"/>
      <c r="V39" s="641"/>
      <c r="W39" s="641"/>
      <c r="X39" s="641"/>
      <c r="Y39" s="642"/>
      <c r="Z39" s="677">
        <v>8.6</v>
      </c>
      <c r="AA39" s="677"/>
      <c r="AB39" s="677"/>
      <c r="AC39" s="677"/>
      <c r="AD39" s="678" t="s">
        <v>241</v>
      </c>
      <c r="AE39" s="678"/>
      <c r="AF39" s="678"/>
      <c r="AG39" s="678"/>
      <c r="AH39" s="678"/>
      <c r="AI39" s="678"/>
      <c r="AJ39" s="678"/>
      <c r="AK39" s="678"/>
      <c r="AL39" s="643" t="s">
        <v>172</v>
      </c>
      <c r="AM39" s="644"/>
      <c r="AN39" s="644"/>
      <c r="AO39" s="679"/>
      <c r="AQ39" s="680" t="s">
        <v>337</v>
      </c>
      <c r="AR39" s="681"/>
      <c r="AS39" s="681"/>
      <c r="AT39" s="681"/>
      <c r="AU39" s="681"/>
      <c r="AV39" s="681"/>
      <c r="AW39" s="681"/>
      <c r="AX39" s="681"/>
      <c r="AY39" s="682"/>
      <c r="AZ39" s="640" t="s">
        <v>241</v>
      </c>
      <c r="BA39" s="641"/>
      <c r="BB39" s="641"/>
      <c r="BC39" s="641"/>
      <c r="BD39" s="659"/>
      <c r="BE39" s="659"/>
      <c r="BF39" s="683"/>
      <c r="BG39" s="673" t="s">
        <v>338</v>
      </c>
      <c r="BH39" s="674"/>
      <c r="BI39" s="674"/>
      <c r="BJ39" s="674"/>
      <c r="BK39" s="674"/>
      <c r="BL39" s="674"/>
      <c r="BM39" s="674"/>
      <c r="BN39" s="674"/>
      <c r="BO39" s="674"/>
      <c r="BP39" s="674"/>
      <c r="BQ39" s="674"/>
      <c r="BR39" s="674"/>
      <c r="BS39" s="674"/>
      <c r="BT39" s="674"/>
      <c r="BU39" s="675"/>
      <c r="BV39" s="640">
        <v>10164</v>
      </c>
      <c r="BW39" s="641"/>
      <c r="BX39" s="641"/>
      <c r="BY39" s="641"/>
      <c r="BZ39" s="641"/>
      <c r="CA39" s="641"/>
      <c r="CB39" s="684"/>
      <c r="CD39" s="673" t="s">
        <v>339</v>
      </c>
      <c r="CE39" s="674"/>
      <c r="CF39" s="674"/>
      <c r="CG39" s="674"/>
      <c r="CH39" s="674"/>
      <c r="CI39" s="674"/>
      <c r="CJ39" s="674"/>
      <c r="CK39" s="674"/>
      <c r="CL39" s="674"/>
      <c r="CM39" s="674"/>
      <c r="CN39" s="674"/>
      <c r="CO39" s="674"/>
      <c r="CP39" s="674"/>
      <c r="CQ39" s="675"/>
      <c r="CR39" s="640">
        <v>561290</v>
      </c>
      <c r="CS39" s="659"/>
      <c r="CT39" s="659"/>
      <c r="CU39" s="659"/>
      <c r="CV39" s="659"/>
      <c r="CW39" s="659"/>
      <c r="CX39" s="659"/>
      <c r="CY39" s="660"/>
      <c r="CZ39" s="643">
        <v>2.9</v>
      </c>
      <c r="DA39" s="661"/>
      <c r="DB39" s="661"/>
      <c r="DC39" s="662"/>
      <c r="DD39" s="646">
        <v>536524</v>
      </c>
      <c r="DE39" s="659"/>
      <c r="DF39" s="659"/>
      <c r="DG39" s="659"/>
      <c r="DH39" s="659"/>
      <c r="DI39" s="659"/>
      <c r="DJ39" s="659"/>
      <c r="DK39" s="660"/>
      <c r="DL39" s="646" t="s">
        <v>172</v>
      </c>
      <c r="DM39" s="659"/>
      <c r="DN39" s="659"/>
      <c r="DO39" s="659"/>
      <c r="DP39" s="659"/>
      <c r="DQ39" s="659"/>
      <c r="DR39" s="659"/>
      <c r="DS39" s="659"/>
      <c r="DT39" s="659"/>
      <c r="DU39" s="659"/>
      <c r="DV39" s="660"/>
      <c r="DW39" s="643" t="s">
        <v>241</v>
      </c>
      <c r="DX39" s="661"/>
      <c r="DY39" s="661"/>
      <c r="DZ39" s="661"/>
      <c r="EA39" s="661"/>
      <c r="EB39" s="661"/>
      <c r="EC39" s="676"/>
    </row>
    <row r="40" spans="2:133" ht="11.25" customHeight="1" x14ac:dyDescent="0.15">
      <c r="B40" s="637" t="s">
        <v>340</v>
      </c>
      <c r="C40" s="638"/>
      <c r="D40" s="638"/>
      <c r="E40" s="638"/>
      <c r="F40" s="638"/>
      <c r="G40" s="638"/>
      <c r="H40" s="638"/>
      <c r="I40" s="638"/>
      <c r="J40" s="638"/>
      <c r="K40" s="638"/>
      <c r="L40" s="638"/>
      <c r="M40" s="638"/>
      <c r="N40" s="638"/>
      <c r="O40" s="638"/>
      <c r="P40" s="638"/>
      <c r="Q40" s="639"/>
      <c r="R40" s="640" t="s">
        <v>172</v>
      </c>
      <c r="S40" s="641"/>
      <c r="T40" s="641"/>
      <c r="U40" s="641"/>
      <c r="V40" s="641"/>
      <c r="W40" s="641"/>
      <c r="X40" s="641"/>
      <c r="Y40" s="642"/>
      <c r="Z40" s="677" t="s">
        <v>172</v>
      </c>
      <c r="AA40" s="677"/>
      <c r="AB40" s="677"/>
      <c r="AC40" s="677"/>
      <c r="AD40" s="678" t="s">
        <v>241</v>
      </c>
      <c r="AE40" s="678"/>
      <c r="AF40" s="678"/>
      <c r="AG40" s="678"/>
      <c r="AH40" s="678"/>
      <c r="AI40" s="678"/>
      <c r="AJ40" s="678"/>
      <c r="AK40" s="678"/>
      <c r="AL40" s="643" t="s">
        <v>172</v>
      </c>
      <c r="AM40" s="644"/>
      <c r="AN40" s="644"/>
      <c r="AO40" s="679"/>
      <c r="AQ40" s="680" t="s">
        <v>341</v>
      </c>
      <c r="AR40" s="681"/>
      <c r="AS40" s="681"/>
      <c r="AT40" s="681"/>
      <c r="AU40" s="681"/>
      <c r="AV40" s="681"/>
      <c r="AW40" s="681"/>
      <c r="AX40" s="681"/>
      <c r="AY40" s="682"/>
      <c r="AZ40" s="640" t="s">
        <v>172</v>
      </c>
      <c r="BA40" s="641"/>
      <c r="BB40" s="641"/>
      <c r="BC40" s="641"/>
      <c r="BD40" s="659"/>
      <c r="BE40" s="659"/>
      <c r="BF40" s="683"/>
      <c r="BG40" s="685" t="s">
        <v>342</v>
      </c>
      <c r="BH40" s="686"/>
      <c r="BI40" s="686"/>
      <c r="BJ40" s="686"/>
      <c r="BK40" s="686"/>
      <c r="BL40" s="236"/>
      <c r="BM40" s="674" t="s">
        <v>343</v>
      </c>
      <c r="BN40" s="674"/>
      <c r="BO40" s="674"/>
      <c r="BP40" s="674"/>
      <c r="BQ40" s="674"/>
      <c r="BR40" s="674"/>
      <c r="BS40" s="674"/>
      <c r="BT40" s="674"/>
      <c r="BU40" s="675"/>
      <c r="BV40" s="640">
        <v>90</v>
      </c>
      <c r="BW40" s="641"/>
      <c r="BX40" s="641"/>
      <c r="BY40" s="641"/>
      <c r="BZ40" s="641"/>
      <c r="CA40" s="641"/>
      <c r="CB40" s="684"/>
      <c r="CD40" s="673" t="s">
        <v>344</v>
      </c>
      <c r="CE40" s="674"/>
      <c r="CF40" s="674"/>
      <c r="CG40" s="674"/>
      <c r="CH40" s="674"/>
      <c r="CI40" s="674"/>
      <c r="CJ40" s="674"/>
      <c r="CK40" s="674"/>
      <c r="CL40" s="674"/>
      <c r="CM40" s="674"/>
      <c r="CN40" s="674"/>
      <c r="CO40" s="674"/>
      <c r="CP40" s="674"/>
      <c r="CQ40" s="675"/>
      <c r="CR40" s="640">
        <v>116326</v>
      </c>
      <c r="CS40" s="641"/>
      <c r="CT40" s="641"/>
      <c r="CU40" s="641"/>
      <c r="CV40" s="641"/>
      <c r="CW40" s="641"/>
      <c r="CX40" s="641"/>
      <c r="CY40" s="642"/>
      <c r="CZ40" s="643">
        <v>0.6</v>
      </c>
      <c r="DA40" s="661"/>
      <c r="DB40" s="661"/>
      <c r="DC40" s="662"/>
      <c r="DD40" s="646">
        <v>20326</v>
      </c>
      <c r="DE40" s="641"/>
      <c r="DF40" s="641"/>
      <c r="DG40" s="641"/>
      <c r="DH40" s="641"/>
      <c r="DI40" s="641"/>
      <c r="DJ40" s="641"/>
      <c r="DK40" s="642"/>
      <c r="DL40" s="646" t="s">
        <v>241</v>
      </c>
      <c r="DM40" s="641"/>
      <c r="DN40" s="641"/>
      <c r="DO40" s="641"/>
      <c r="DP40" s="641"/>
      <c r="DQ40" s="641"/>
      <c r="DR40" s="641"/>
      <c r="DS40" s="641"/>
      <c r="DT40" s="641"/>
      <c r="DU40" s="641"/>
      <c r="DV40" s="642"/>
      <c r="DW40" s="643" t="s">
        <v>172</v>
      </c>
      <c r="DX40" s="661"/>
      <c r="DY40" s="661"/>
      <c r="DZ40" s="661"/>
      <c r="EA40" s="661"/>
      <c r="EB40" s="661"/>
      <c r="EC40" s="676"/>
    </row>
    <row r="41" spans="2:133" ht="11.25" customHeight="1" x14ac:dyDescent="0.15">
      <c r="B41" s="637" t="s">
        <v>345</v>
      </c>
      <c r="C41" s="638"/>
      <c r="D41" s="638"/>
      <c r="E41" s="638"/>
      <c r="F41" s="638"/>
      <c r="G41" s="638"/>
      <c r="H41" s="638"/>
      <c r="I41" s="638"/>
      <c r="J41" s="638"/>
      <c r="K41" s="638"/>
      <c r="L41" s="638"/>
      <c r="M41" s="638"/>
      <c r="N41" s="638"/>
      <c r="O41" s="638"/>
      <c r="P41" s="638"/>
      <c r="Q41" s="639"/>
      <c r="R41" s="640">
        <v>537380</v>
      </c>
      <c r="S41" s="641"/>
      <c r="T41" s="641"/>
      <c r="U41" s="641"/>
      <c r="V41" s="641"/>
      <c r="W41" s="641"/>
      <c r="X41" s="641"/>
      <c r="Y41" s="642"/>
      <c r="Z41" s="677">
        <v>2.8</v>
      </c>
      <c r="AA41" s="677"/>
      <c r="AB41" s="677"/>
      <c r="AC41" s="677"/>
      <c r="AD41" s="678" t="s">
        <v>172</v>
      </c>
      <c r="AE41" s="678"/>
      <c r="AF41" s="678"/>
      <c r="AG41" s="678"/>
      <c r="AH41" s="678"/>
      <c r="AI41" s="678"/>
      <c r="AJ41" s="678"/>
      <c r="AK41" s="678"/>
      <c r="AL41" s="643" t="s">
        <v>241</v>
      </c>
      <c r="AM41" s="644"/>
      <c r="AN41" s="644"/>
      <c r="AO41" s="679"/>
      <c r="AQ41" s="680" t="s">
        <v>346</v>
      </c>
      <c r="AR41" s="681"/>
      <c r="AS41" s="681"/>
      <c r="AT41" s="681"/>
      <c r="AU41" s="681"/>
      <c r="AV41" s="681"/>
      <c r="AW41" s="681"/>
      <c r="AX41" s="681"/>
      <c r="AY41" s="682"/>
      <c r="AZ41" s="640">
        <v>376700</v>
      </c>
      <c r="BA41" s="641"/>
      <c r="BB41" s="641"/>
      <c r="BC41" s="641"/>
      <c r="BD41" s="659"/>
      <c r="BE41" s="659"/>
      <c r="BF41" s="683"/>
      <c r="BG41" s="685"/>
      <c r="BH41" s="686"/>
      <c r="BI41" s="686"/>
      <c r="BJ41" s="686"/>
      <c r="BK41" s="686"/>
      <c r="BL41" s="236"/>
      <c r="BM41" s="674" t="s">
        <v>347</v>
      </c>
      <c r="BN41" s="674"/>
      <c r="BO41" s="674"/>
      <c r="BP41" s="674"/>
      <c r="BQ41" s="674"/>
      <c r="BR41" s="674"/>
      <c r="BS41" s="674"/>
      <c r="BT41" s="674"/>
      <c r="BU41" s="675"/>
      <c r="BV41" s="640" t="s">
        <v>172</v>
      </c>
      <c r="BW41" s="641"/>
      <c r="BX41" s="641"/>
      <c r="BY41" s="641"/>
      <c r="BZ41" s="641"/>
      <c r="CA41" s="641"/>
      <c r="CB41" s="684"/>
      <c r="CD41" s="673" t="s">
        <v>348</v>
      </c>
      <c r="CE41" s="674"/>
      <c r="CF41" s="674"/>
      <c r="CG41" s="674"/>
      <c r="CH41" s="674"/>
      <c r="CI41" s="674"/>
      <c r="CJ41" s="674"/>
      <c r="CK41" s="674"/>
      <c r="CL41" s="674"/>
      <c r="CM41" s="674"/>
      <c r="CN41" s="674"/>
      <c r="CO41" s="674"/>
      <c r="CP41" s="674"/>
      <c r="CQ41" s="675"/>
      <c r="CR41" s="640" t="s">
        <v>172</v>
      </c>
      <c r="CS41" s="659"/>
      <c r="CT41" s="659"/>
      <c r="CU41" s="659"/>
      <c r="CV41" s="659"/>
      <c r="CW41" s="659"/>
      <c r="CX41" s="659"/>
      <c r="CY41" s="660"/>
      <c r="CZ41" s="643" t="s">
        <v>241</v>
      </c>
      <c r="DA41" s="661"/>
      <c r="DB41" s="661"/>
      <c r="DC41" s="662"/>
      <c r="DD41" s="646" t="s">
        <v>172</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349</v>
      </c>
      <c r="C42" s="622"/>
      <c r="D42" s="622"/>
      <c r="E42" s="622"/>
      <c r="F42" s="622"/>
      <c r="G42" s="622"/>
      <c r="H42" s="622"/>
      <c r="I42" s="622"/>
      <c r="J42" s="622"/>
      <c r="K42" s="622"/>
      <c r="L42" s="622"/>
      <c r="M42" s="622"/>
      <c r="N42" s="622"/>
      <c r="O42" s="622"/>
      <c r="P42" s="622"/>
      <c r="Q42" s="623"/>
      <c r="R42" s="624">
        <v>19514168</v>
      </c>
      <c r="S42" s="663"/>
      <c r="T42" s="663"/>
      <c r="U42" s="663"/>
      <c r="V42" s="663"/>
      <c r="W42" s="663"/>
      <c r="X42" s="663"/>
      <c r="Y42" s="665"/>
      <c r="Z42" s="666">
        <v>100</v>
      </c>
      <c r="AA42" s="666"/>
      <c r="AB42" s="666"/>
      <c r="AC42" s="666"/>
      <c r="AD42" s="667">
        <v>10232799</v>
      </c>
      <c r="AE42" s="667"/>
      <c r="AF42" s="667"/>
      <c r="AG42" s="667"/>
      <c r="AH42" s="667"/>
      <c r="AI42" s="667"/>
      <c r="AJ42" s="667"/>
      <c r="AK42" s="667"/>
      <c r="AL42" s="627">
        <v>100</v>
      </c>
      <c r="AM42" s="668"/>
      <c r="AN42" s="668"/>
      <c r="AO42" s="669"/>
      <c r="AQ42" s="670" t="s">
        <v>350</v>
      </c>
      <c r="AR42" s="671"/>
      <c r="AS42" s="671"/>
      <c r="AT42" s="671"/>
      <c r="AU42" s="671"/>
      <c r="AV42" s="671"/>
      <c r="AW42" s="671"/>
      <c r="AX42" s="671"/>
      <c r="AY42" s="672"/>
      <c r="AZ42" s="624">
        <v>1078134</v>
      </c>
      <c r="BA42" s="663"/>
      <c r="BB42" s="663"/>
      <c r="BC42" s="663"/>
      <c r="BD42" s="625"/>
      <c r="BE42" s="625"/>
      <c r="BF42" s="689"/>
      <c r="BG42" s="687"/>
      <c r="BH42" s="688"/>
      <c r="BI42" s="688"/>
      <c r="BJ42" s="688"/>
      <c r="BK42" s="688"/>
      <c r="BL42" s="237"/>
      <c r="BM42" s="690" t="s">
        <v>351</v>
      </c>
      <c r="BN42" s="690"/>
      <c r="BO42" s="690"/>
      <c r="BP42" s="690"/>
      <c r="BQ42" s="690"/>
      <c r="BR42" s="690"/>
      <c r="BS42" s="690"/>
      <c r="BT42" s="690"/>
      <c r="BU42" s="691"/>
      <c r="BV42" s="624">
        <v>325</v>
      </c>
      <c r="BW42" s="663"/>
      <c r="BX42" s="663"/>
      <c r="BY42" s="663"/>
      <c r="BZ42" s="663"/>
      <c r="CA42" s="663"/>
      <c r="CB42" s="664"/>
      <c r="CD42" s="637" t="s">
        <v>352</v>
      </c>
      <c r="CE42" s="638"/>
      <c r="CF42" s="638"/>
      <c r="CG42" s="638"/>
      <c r="CH42" s="638"/>
      <c r="CI42" s="638"/>
      <c r="CJ42" s="638"/>
      <c r="CK42" s="638"/>
      <c r="CL42" s="638"/>
      <c r="CM42" s="638"/>
      <c r="CN42" s="638"/>
      <c r="CO42" s="638"/>
      <c r="CP42" s="638"/>
      <c r="CQ42" s="639"/>
      <c r="CR42" s="640">
        <v>2410746</v>
      </c>
      <c r="CS42" s="641"/>
      <c r="CT42" s="641"/>
      <c r="CU42" s="641"/>
      <c r="CV42" s="641"/>
      <c r="CW42" s="641"/>
      <c r="CX42" s="641"/>
      <c r="CY42" s="642"/>
      <c r="CZ42" s="643">
        <v>12.7</v>
      </c>
      <c r="DA42" s="644"/>
      <c r="DB42" s="644"/>
      <c r="DC42" s="645"/>
      <c r="DD42" s="646">
        <v>349733</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353</v>
      </c>
      <c r="CE43" s="638"/>
      <c r="CF43" s="638"/>
      <c r="CG43" s="638"/>
      <c r="CH43" s="638"/>
      <c r="CI43" s="638"/>
      <c r="CJ43" s="638"/>
      <c r="CK43" s="638"/>
      <c r="CL43" s="638"/>
      <c r="CM43" s="638"/>
      <c r="CN43" s="638"/>
      <c r="CO43" s="638"/>
      <c r="CP43" s="638"/>
      <c r="CQ43" s="639"/>
      <c r="CR43" s="640">
        <v>119969</v>
      </c>
      <c r="CS43" s="659"/>
      <c r="CT43" s="659"/>
      <c r="CU43" s="659"/>
      <c r="CV43" s="659"/>
      <c r="CW43" s="659"/>
      <c r="CX43" s="659"/>
      <c r="CY43" s="660"/>
      <c r="CZ43" s="643">
        <v>0.6</v>
      </c>
      <c r="DA43" s="661"/>
      <c r="DB43" s="661"/>
      <c r="DC43" s="662"/>
      <c r="DD43" s="646">
        <v>119397</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301</v>
      </c>
      <c r="CE44" s="654"/>
      <c r="CF44" s="637" t="s">
        <v>354</v>
      </c>
      <c r="CG44" s="638"/>
      <c r="CH44" s="638"/>
      <c r="CI44" s="638"/>
      <c r="CJ44" s="638"/>
      <c r="CK44" s="638"/>
      <c r="CL44" s="638"/>
      <c r="CM44" s="638"/>
      <c r="CN44" s="638"/>
      <c r="CO44" s="638"/>
      <c r="CP44" s="638"/>
      <c r="CQ44" s="639"/>
      <c r="CR44" s="640">
        <v>2410746</v>
      </c>
      <c r="CS44" s="641"/>
      <c r="CT44" s="641"/>
      <c r="CU44" s="641"/>
      <c r="CV44" s="641"/>
      <c r="CW44" s="641"/>
      <c r="CX44" s="641"/>
      <c r="CY44" s="642"/>
      <c r="CZ44" s="643">
        <v>12.7</v>
      </c>
      <c r="DA44" s="644"/>
      <c r="DB44" s="644"/>
      <c r="DC44" s="645"/>
      <c r="DD44" s="646">
        <v>349733</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355</v>
      </c>
      <c r="CG45" s="638"/>
      <c r="CH45" s="638"/>
      <c r="CI45" s="638"/>
      <c r="CJ45" s="638"/>
      <c r="CK45" s="638"/>
      <c r="CL45" s="638"/>
      <c r="CM45" s="638"/>
      <c r="CN45" s="638"/>
      <c r="CO45" s="638"/>
      <c r="CP45" s="638"/>
      <c r="CQ45" s="639"/>
      <c r="CR45" s="640">
        <v>1772889</v>
      </c>
      <c r="CS45" s="659"/>
      <c r="CT45" s="659"/>
      <c r="CU45" s="659"/>
      <c r="CV45" s="659"/>
      <c r="CW45" s="659"/>
      <c r="CX45" s="659"/>
      <c r="CY45" s="660"/>
      <c r="CZ45" s="643">
        <v>9.3000000000000007</v>
      </c>
      <c r="DA45" s="661"/>
      <c r="DB45" s="661"/>
      <c r="DC45" s="662"/>
      <c r="DD45" s="646">
        <v>82555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357</v>
      </c>
      <c r="CG46" s="638"/>
      <c r="CH46" s="638"/>
      <c r="CI46" s="638"/>
      <c r="CJ46" s="638"/>
      <c r="CK46" s="638"/>
      <c r="CL46" s="638"/>
      <c r="CM46" s="638"/>
      <c r="CN46" s="638"/>
      <c r="CO46" s="638"/>
      <c r="CP46" s="638"/>
      <c r="CQ46" s="639"/>
      <c r="CR46" s="640">
        <v>620087</v>
      </c>
      <c r="CS46" s="641"/>
      <c r="CT46" s="641"/>
      <c r="CU46" s="641"/>
      <c r="CV46" s="641"/>
      <c r="CW46" s="641"/>
      <c r="CX46" s="641"/>
      <c r="CY46" s="642"/>
      <c r="CZ46" s="643">
        <v>3.3</v>
      </c>
      <c r="DA46" s="644"/>
      <c r="DB46" s="644"/>
      <c r="DC46" s="645"/>
      <c r="DD46" s="646">
        <v>261908</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359</v>
      </c>
      <c r="CG47" s="638"/>
      <c r="CH47" s="638"/>
      <c r="CI47" s="638"/>
      <c r="CJ47" s="638"/>
      <c r="CK47" s="638"/>
      <c r="CL47" s="638"/>
      <c r="CM47" s="638"/>
      <c r="CN47" s="638"/>
      <c r="CO47" s="638"/>
      <c r="CP47" s="638"/>
      <c r="CQ47" s="639"/>
      <c r="CR47" s="640" t="s">
        <v>172</v>
      </c>
      <c r="CS47" s="659"/>
      <c r="CT47" s="659"/>
      <c r="CU47" s="659"/>
      <c r="CV47" s="659"/>
      <c r="CW47" s="659"/>
      <c r="CX47" s="659"/>
      <c r="CY47" s="660"/>
      <c r="CZ47" s="643" t="s">
        <v>241</v>
      </c>
      <c r="DA47" s="661"/>
      <c r="DB47" s="661"/>
      <c r="DC47" s="662"/>
      <c r="DD47" s="646" t="s">
        <v>172</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360</v>
      </c>
      <c r="CD48" s="657"/>
      <c r="CE48" s="658"/>
      <c r="CF48" s="637" t="s">
        <v>361</v>
      </c>
      <c r="CG48" s="638"/>
      <c r="CH48" s="638"/>
      <c r="CI48" s="638"/>
      <c r="CJ48" s="638"/>
      <c r="CK48" s="638"/>
      <c r="CL48" s="638"/>
      <c r="CM48" s="638"/>
      <c r="CN48" s="638"/>
      <c r="CO48" s="638"/>
      <c r="CP48" s="638"/>
      <c r="CQ48" s="639"/>
      <c r="CR48" s="640" t="s">
        <v>241</v>
      </c>
      <c r="CS48" s="641"/>
      <c r="CT48" s="641"/>
      <c r="CU48" s="641"/>
      <c r="CV48" s="641"/>
      <c r="CW48" s="641"/>
      <c r="CX48" s="641"/>
      <c r="CY48" s="642"/>
      <c r="CZ48" s="643" t="s">
        <v>241</v>
      </c>
      <c r="DA48" s="644"/>
      <c r="DB48" s="644"/>
      <c r="DC48" s="645"/>
      <c r="DD48" s="646" t="s">
        <v>241</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362</v>
      </c>
      <c r="CE49" s="622"/>
      <c r="CF49" s="622"/>
      <c r="CG49" s="622"/>
      <c r="CH49" s="622"/>
      <c r="CI49" s="622"/>
      <c r="CJ49" s="622"/>
      <c r="CK49" s="622"/>
      <c r="CL49" s="622"/>
      <c r="CM49" s="622"/>
      <c r="CN49" s="622"/>
      <c r="CO49" s="622"/>
      <c r="CP49" s="622"/>
      <c r="CQ49" s="623"/>
      <c r="CR49" s="624">
        <v>19051221</v>
      </c>
      <c r="CS49" s="625"/>
      <c r="CT49" s="625"/>
      <c r="CU49" s="625"/>
      <c r="CV49" s="625"/>
      <c r="CW49" s="625"/>
      <c r="CX49" s="625"/>
      <c r="CY49" s="626"/>
      <c r="CZ49" s="627">
        <v>100</v>
      </c>
      <c r="DA49" s="628"/>
      <c r="DB49" s="628"/>
      <c r="DC49" s="629"/>
      <c r="DD49" s="630">
        <v>11793408</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R6pg5U3jwYowWKVOORyEr5DR/5GnyfGzTh8UYJkkwgrOLss2s/enQzbYxWmNpRqC/xSpvDT9K8v9+93Xc2vcTQ==" saltValue="17z0uO/97X1BjtnVLEjyf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43" zoomScale="70" zoomScaleNormal="25" zoomScaleSheetLayoutView="70" workbookViewId="0">
      <selection activeCell="AA76" sqref="AA76:AE76"/>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364</v>
      </c>
      <c r="DK2" s="1166"/>
      <c r="DL2" s="1166"/>
      <c r="DM2" s="1166"/>
      <c r="DN2" s="1166"/>
      <c r="DO2" s="1167"/>
      <c r="DP2" s="250"/>
      <c r="DQ2" s="1165" t="s">
        <v>365</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366</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368</v>
      </c>
      <c r="B5" s="1051"/>
      <c r="C5" s="1051"/>
      <c r="D5" s="1051"/>
      <c r="E5" s="1051"/>
      <c r="F5" s="1051"/>
      <c r="G5" s="1051"/>
      <c r="H5" s="1051"/>
      <c r="I5" s="1051"/>
      <c r="J5" s="1051"/>
      <c r="K5" s="1051"/>
      <c r="L5" s="1051"/>
      <c r="M5" s="1051"/>
      <c r="N5" s="1051"/>
      <c r="O5" s="1051"/>
      <c r="P5" s="1052"/>
      <c r="Q5" s="1056" t="s">
        <v>369</v>
      </c>
      <c r="R5" s="1057"/>
      <c r="S5" s="1057"/>
      <c r="T5" s="1057"/>
      <c r="U5" s="1058"/>
      <c r="V5" s="1056" t="s">
        <v>370</v>
      </c>
      <c r="W5" s="1057"/>
      <c r="X5" s="1057"/>
      <c r="Y5" s="1057"/>
      <c r="Z5" s="1058"/>
      <c r="AA5" s="1056" t="s">
        <v>371</v>
      </c>
      <c r="AB5" s="1057"/>
      <c r="AC5" s="1057"/>
      <c r="AD5" s="1057"/>
      <c r="AE5" s="1057"/>
      <c r="AF5" s="1168" t="s">
        <v>372</v>
      </c>
      <c r="AG5" s="1057"/>
      <c r="AH5" s="1057"/>
      <c r="AI5" s="1057"/>
      <c r="AJ5" s="1072"/>
      <c r="AK5" s="1057" t="s">
        <v>373</v>
      </c>
      <c r="AL5" s="1057"/>
      <c r="AM5" s="1057"/>
      <c r="AN5" s="1057"/>
      <c r="AO5" s="1058"/>
      <c r="AP5" s="1056" t="s">
        <v>374</v>
      </c>
      <c r="AQ5" s="1057"/>
      <c r="AR5" s="1057"/>
      <c r="AS5" s="1057"/>
      <c r="AT5" s="1058"/>
      <c r="AU5" s="1056" t="s">
        <v>375</v>
      </c>
      <c r="AV5" s="1057"/>
      <c r="AW5" s="1057"/>
      <c r="AX5" s="1057"/>
      <c r="AY5" s="1072"/>
      <c r="AZ5" s="257"/>
      <c r="BA5" s="257"/>
      <c r="BB5" s="257"/>
      <c r="BC5" s="257"/>
      <c r="BD5" s="257"/>
      <c r="BE5" s="258"/>
      <c r="BF5" s="258"/>
      <c r="BG5" s="258"/>
      <c r="BH5" s="258"/>
      <c r="BI5" s="258"/>
      <c r="BJ5" s="258"/>
      <c r="BK5" s="258"/>
      <c r="BL5" s="258"/>
      <c r="BM5" s="258"/>
      <c r="BN5" s="258"/>
      <c r="BO5" s="258"/>
      <c r="BP5" s="258"/>
      <c r="BQ5" s="1050" t="s">
        <v>376</v>
      </c>
      <c r="BR5" s="1051"/>
      <c r="BS5" s="1051"/>
      <c r="BT5" s="1051"/>
      <c r="BU5" s="1051"/>
      <c r="BV5" s="1051"/>
      <c r="BW5" s="1051"/>
      <c r="BX5" s="1051"/>
      <c r="BY5" s="1051"/>
      <c r="BZ5" s="1051"/>
      <c r="CA5" s="1051"/>
      <c r="CB5" s="1051"/>
      <c r="CC5" s="1051"/>
      <c r="CD5" s="1051"/>
      <c r="CE5" s="1051"/>
      <c r="CF5" s="1051"/>
      <c r="CG5" s="1052"/>
      <c r="CH5" s="1056" t="s">
        <v>377</v>
      </c>
      <c r="CI5" s="1057"/>
      <c r="CJ5" s="1057"/>
      <c r="CK5" s="1057"/>
      <c r="CL5" s="1058"/>
      <c r="CM5" s="1056" t="s">
        <v>378</v>
      </c>
      <c r="CN5" s="1057"/>
      <c r="CO5" s="1057"/>
      <c r="CP5" s="1057"/>
      <c r="CQ5" s="1058"/>
      <c r="CR5" s="1056" t="s">
        <v>379</v>
      </c>
      <c r="CS5" s="1057"/>
      <c r="CT5" s="1057"/>
      <c r="CU5" s="1057"/>
      <c r="CV5" s="1058"/>
      <c r="CW5" s="1056" t="s">
        <v>380</v>
      </c>
      <c r="CX5" s="1057"/>
      <c r="CY5" s="1057"/>
      <c r="CZ5" s="1057"/>
      <c r="DA5" s="1058"/>
      <c r="DB5" s="1056" t="s">
        <v>381</v>
      </c>
      <c r="DC5" s="1057"/>
      <c r="DD5" s="1057"/>
      <c r="DE5" s="1057"/>
      <c r="DF5" s="1058"/>
      <c r="DG5" s="1153" t="s">
        <v>382</v>
      </c>
      <c r="DH5" s="1154"/>
      <c r="DI5" s="1154"/>
      <c r="DJ5" s="1154"/>
      <c r="DK5" s="1155"/>
      <c r="DL5" s="1153" t="s">
        <v>383</v>
      </c>
      <c r="DM5" s="1154"/>
      <c r="DN5" s="1154"/>
      <c r="DO5" s="1154"/>
      <c r="DP5" s="1155"/>
      <c r="DQ5" s="1056" t="s">
        <v>384</v>
      </c>
      <c r="DR5" s="1057"/>
      <c r="DS5" s="1057"/>
      <c r="DT5" s="1057"/>
      <c r="DU5" s="1058"/>
      <c r="DV5" s="1056" t="s">
        <v>375</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385</v>
      </c>
      <c r="C7" s="1106"/>
      <c r="D7" s="1106"/>
      <c r="E7" s="1106"/>
      <c r="F7" s="1106"/>
      <c r="G7" s="1106"/>
      <c r="H7" s="1106"/>
      <c r="I7" s="1106"/>
      <c r="J7" s="1106"/>
      <c r="K7" s="1106"/>
      <c r="L7" s="1106"/>
      <c r="M7" s="1106"/>
      <c r="N7" s="1106"/>
      <c r="O7" s="1106"/>
      <c r="P7" s="1107"/>
      <c r="Q7" s="1159">
        <v>19491</v>
      </c>
      <c r="R7" s="1160"/>
      <c r="S7" s="1160"/>
      <c r="T7" s="1160"/>
      <c r="U7" s="1160"/>
      <c r="V7" s="1160">
        <v>19028</v>
      </c>
      <c r="W7" s="1160"/>
      <c r="X7" s="1160"/>
      <c r="Y7" s="1160"/>
      <c r="Z7" s="1160"/>
      <c r="AA7" s="1160">
        <v>463</v>
      </c>
      <c r="AB7" s="1160"/>
      <c r="AC7" s="1160"/>
      <c r="AD7" s="1160"/>
      <c r="AE7" s="1161"/>
      <c r="AF7" s="1162">
        <v>432</v>
      </c>
      <c r="AG7" s="1163"/>
      <c r="AH7" s="1163"/>
      <c r="AI7" s="1163"/>
      <c r="AJ7" s="1164"/>
      <c r="AK7" s="1146">
        <v>439</v>
      </c>
      <c r="AL7" s="1147"/>
      <c r="AM7" s="1147"/>
      <c r="AN7" s="1147"/>
      <c r="AO7" s="1147"/>
      <c r="AP7" s="1147">
        <v>18859</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583</v>
      </c>
      <c r="BT7" s="1151"/>
      <c r="BU7" s="1151"/>
      <c r="BV7" s="1151"/>
      <c r="BW7" s="1151"/>
      <c r="BX7" s="1151"/>
      <c r="BY7" s="1151"/>
      <c r="BZ7" s="1151"/>
      <c r="CA7" s="1151"/>
      <c r="CB7" s="1151"/>
      <c r="CC7" s="1151"/>
      <c r="CD7" s="1151"/>
      <c r="CE7" s="1151"/>
      <c r="CF7" s="1151"/>
      <c r="CG7" s="1152"/>
      <c r="CH7" s="1143">
        <v>1</v>
      </c>
      <c r="CI7" s="1144"/>
      <c r="CJ7" s="1144"/>
      <c r="CK7" s="1144"/>
      <c r="CL7" s="1145"/>
      <c r="CM7" s="1143">
        <v>118</v>
      </c>
      <c r="CN7" s="1144"/>
      <c r="CO7" s="1144"/>
      <c r="CP7" s="1144"/>
      <c r="CQ7" s="1145"/>
      <c r="CR7" s="1143">
        <v>37</v>
      </c>
      <c r="CS7" s="1144"/>
      <c r="CT7" s="1144"/>
      <c r="CU7" s="1144"/>
      <c r="CV7" s="1145"/>
      <c r="CW7" s="1143">
        <v>33</v>
      </c>
      <c r="CX7" s="1144"/>
      <c r="CY7" s="1144"/>
      <c r="CZ7" s="1144"/>
      <c r="DA7" s="1145"/>
      <c r="DB7" s="1143" t="s">
        <v>572</v>
      </c>
      <c r="DC7" s="1144"/>
      <c r="DD7" s="1144"/>
      <c r="DE7" s="1144"/>
      <c r="DF7" s="1145"/>
      <c r="DG7" s="1143" t="s">
        <v>586</v>
      </c>
      <c r="DH7" s="1144"/>
      <c r="DI7" s="1144"/>
      <c r="DJ7" s="1144"/>
      <c r="DK7" s="1145"/>
      <c r="DL7" s="1143" t="s">
        <v>588</v>
      </c>
      <c r="DM7" s="1144"/>
      <c r="DN7" s="1144"/>
      <c r="DO7" s="1144"/>
      <c r="DP7" s="1145"/>
      <c r="DQ7" s="1143" t="s">
        <v>592</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c r="BT8" s="1070"/>
      <c r="BU8" s="1070"/>
      <c r="BV8" s="1070"/>
      <c r="BW8" s="1070"/>
      <c r="BX8" s="1070"/>
      <c r="BY8" s="1070"/>
      <c r="BZ8" s="1070"/>
      <c r="CA8" s="1070"/>
      <c r="CB8" s="1070"/>
      <c r="CC8" s="1070"/>
      <c r="CD8" s="1070"/>
      <c r="CE8" s="1070"/>
      <c r="CF8" s="1070"/>
      <c r="CG8" s="1071"/>
      <c r="CH8" s="1044"/>
      <c r="CI8" s="1045"/>
      <c r="CJ8" s="1045"/>
      <c r="CK8" s="1045"/>
      <c r="CL8" s="1046"/>
      <c r="CM8" s="1044"/>
      <c r="CN8" s="1045"/>
      <c r="CO8" s="1045"/>
      <c r="CP8" s="1045"/>
      <c r="CQ8" s="1046"/>
      <c r="CR8" s="1044"/>
      <c r="CS8" s="1045"/>
      <c r="CT8" s="1045"/>
      <c r="CU8" s="1045"/>
      <c r="CV8" s="1046"/>
      <c r="CW8" s="1044"/>
      <c r="CX8" s="1045"/>
      <c r="CY8" s="1045"/>
      <c r="CZ8" s="1045"/>
      <c r="DA8" s="1046"/>
      <c r="DB8" s="1044"/>
      <c r="DC8" s="1045"/>
      <c r="DD8" s="1045"/>
      <c r="DE8" s="1045"/>
      <c r="DF8" s="1046"/>
      <c r="DG8" s="1044"/>
      <c r="DH8" s="1045"/>
      <c r="DI8" s="1045"/>
      <c r="DJ8" s="1045"/>
      <c r="DK8" s="1046"/>
      <c r="DL8" s="1044"/>
      <c r="DM8" s="1045"/>
      <c r="DN8" s="1045"/>
      <c r="DO8" s="1045"/>
      <c r="DP8" s="1046"/>
      <c r="DQ8" s="1044"/>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386</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387</v>
      </c>
      <c r="B23" s="999" t="s">
        <v>388</v>
      </c>
      <c r="C23" s="1000"/>
      <c r="D23" s="1000"/>
      <c r="E23" s="1000"/>
      <c r="F23" s="1000"/>
      <c r="G23" s="1000"/>
      <c r="H23" s="1000"/>
      <c r="I23" s="1000"/>
      <c r="J23" s="1000"/>
      <c r="K23" s="1000"/>
      <c r="L23" s="1000"/>
      <c r="M23" s="1000"/>
      <c r="N23" s="1000"/>
      <c r="O23" s="1000"/>
      <c r="P23" s="1001"/>
      <c r="Q23" s="1123">
        <v>19491</v>
      </c>
      <c r="R23" s="1124"/>
      <c r="S23" s="1124"/>
      <c r="T23" s="1124"/>
      <c r="U23" s="1124"/>
      <c r="V23" s="1124">
        <v>19028</v>
      </c>
      <c r="W23" s="1124"/>
      <c r="X23" s="1124"/>
      <c r="Y23" s="1124"/>
      <c r="Z23" s="1124"/>
      <c r="AA23" s="1124">
        <v>463</v>
      </c>
      <c r="AB23" s="1124"/>
      <c r="AC23" s="1124"/>
      <c r="AD23" s="1124"/>
      <c r="AE23" s="1125"/>
      <c r="AF23" s="1126">
        <v>432</v>
      </c>
      <c r="AG23" s="1124"/>
      <c r="AH23" s="1124"/>
      <c r="AI23" s="1124"/>
      <c r="AJ23" s="1127"/>
      <c r="AK23" s="1128"/>
      <c r="AL23" s="1129"/>
      <c r="AM23" s="1129"/>
      <c r="AN23" s="1129"/>
      <c r="AO23" s="1129"/>
      <c r="AP23" s="1124">
        <v>18859</v>
      </c>
      <c r="AQ23" s="1124"/>
      <c r="AR23" s="1124"/>
      <c r="AS23" s="1124"/>
      <c r="AT23" s="1124"/>
      <c r="AU23" s="1130"/>
      <c r="AV23" s="1130"/>
      <c r="AW23" s="1130"/>
      <c r="AX23" s="1130"/>
      <c r="AY23" s="1131"/>
      <c r="AZ23" s="1120" t="s">
        <v>172</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389</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390</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368</v>
      </c>
      <c r="B26" s="1051"/>
      <c r="C26" s="1051"/>
      <c r="D26" s="1051"/>
      <c r="E26" s="1051"/>
      <c r="F26" s="1051"/>
      <c r="G26" s="1051"/>
      <c r="H26" s="1051"/>
      <c r="I26" s="1051"/>
      <c r="J26" s="1051"/>
      <c r="K26" s="1051"/>
      <c r="L26" s="1051"/>
      <c r="M26" s="1051"/>
      <c r="N26" s="1051"/>
      <c r="O26" s="1051"/>
      <c r="P26" s="1052"/>
      <c r="Q26" s="1056" t="s">
        <v>391</v>
      </c>
      <c r="R26" s="1057"/>
      <c r="S26" s="1057"/>
      <c r="T26" s="1057"/>
      <c r="U26" s="1058"/>
      <c r="V26" s="1056" t="s">
        <v>392</v>
      </c>
      <c r="W26" s="1057"/>
      <c r="X26" s="1057"/>
      <c r="Y26" s="1057"/>
      <c r="Z26" s="1058"/>
      <c r="AA26" s="1056" t="s">
        <v>393</v>
      </c>
      <c r="AB26" s="1057"/>
      <c r="AC26" s="1057"/>
      <c r="AD26" s="1057"/>
      <c r="AE26" s="1057"/>
      <c r="AF26" s="1114" t="s">
        <v>394</v>
      </c>
      <c r="AG26" s="1063"/>
      <c r="AH26" s="1063"/>
      <c r="AI26" s="1063"/>
      <c r="AJ26" s="1115"/>
      <c r="AK26" s="1057" t="s">
        <v>395</v>
      </c>
      <c r="AL26" s="1057"/>
      <c r="AM26" s="1057"/>
      <c r="AN26" s="1057"/>
      <c r="AO26" s="1058"/>
      <c r="AP26" s="1056" t="s">
        <v>396</v>
      </c>
      <c r="AQ26" s="1057"/>
      <c r="AR26" s="1057"/>
      <c r="AS26" s="1057"/>
      <c r="AT26" s="1058"/>
      <c r="AU26" s="1056" t="s">
        <v>397</v>
      </c>
      <c r="AV26" s="1057"/>
      <c r="AW26" s="1057"/>
      <c r="AX26" s="1057"/>
      <c r="AY26" s="1058"/>
      <c r="AZ26" s="1056" t="s">
        <v>398</v>
      </c>
      <c r="BA26" s="1057"/>
      <c r="BB26" s="1057"/>
      <c r="BC26" s="1057"/>
      <c r="BD26" s="1058"/>
      <c r="BE26" s="1056" t="s">
        <v>375</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399</v>
      </c>
      <c r="C28" s="1106"/>
      <c r="D28" s="1106"/>
      <c r="E28" s="1106"/>
      <c r="F28" s="1106"/>
      <c r="G28" s="1106"/>
      <c r="H28" s="1106"/>
      <c r="I28" s="1106"/>
      <c r="J28" s="1106"/>
      <c r="K28" s="1106"/>
      <c r="L28" s="1106"/>
      <c r="M28" s="1106"/>
      <c r="N28" s="1106"/>
      <c r="O28" s="1106"/>
      <c r="P28" s="1107"/>
      <c r="Q28" s="1108">
        <v>4838</v>
      </c>
      <c r="R28" s="1109"/>
      <c r="S28" s="1109"/>
      <c r="T28" s="1109"/>
      <c r="U28" s="1109"/>
      <c r="V28" s="1109">
        <v>4792</v>
      </c>
      <c r="W28" s="1109"/>
      <c r="X28" s="1109"/>
      <c r="Y28" s="1109"/>
      <c r="Z28" s="1109"/>
      <c r="AA28" s="1109">
        <v>46</v>
      </c>
      <c r="AB28" s="1109"/>
      <c r="AC28" s="1109"/>
      <c r="AD28" s="1109"/>
      <c r="AE28" s="1110"/>
      <c r="AF28" s="1111">
        <v>46</v>
      </c>
      <c r="AG28" s="1109"/>
      <c r="AH28" s="1109"/>
      <c r="AI28" s="1109"/>
      <c r="AJ28" s="1112"/>
      <c r="AK28" s="1113">
        <v>466</v>
      </c>
      <c r="AL28" s="1101"/>
      <c r="AM28" s="1101"/>
      <c r="AN28" s="1101"/>
      <c r="AO28" s="1101"/>
      <c r="AP28" s="1101" t="s">
        <v>572</v>
      </c>
      <c r="AQ28" s="1101"/>
      <c r="AR28" s="1101"/>
      <c r="AS28" s="1101"/>
      <c r="AT28" s="1101"/>
      <c r="AU28" s="1101" t="s">
        <v>572</v>
      </c>
      <c r="AV28" s="1101"/>
      <c r="AW28" s="1101"/>
      <c r="AX28" s="1101"/>
      <c r="AY28" s="1101"/>
      <c r="AZ28" s="1102" t="s">
        <v>572</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400</v>
      </c>
      <c r="C29" s="1093"/>
      <c r="D29" s="1093"/>
      <c r="E29" s="1093"/>
      <c r="F29" s="1093"/>
      <c r="G29" s="1093"/>
      <c r="H29" s="1093"/>
      <c r="I29" s="1093"/>
      <c r="J29" s="1093"/>
      <c r="K29" s="1093"/>
      <c r="L29" s="1093"/>
      <c r="M29" s="1093"/>
      <c r="N29" s="1093"/>
      <c r="O29" s="1093"/>
      <c r="P29" s="1094"/>
      <c r="Q29" s="1098">
        <v>429</v>
      </c>
      <c r="R29" s="1099"/>
      <c r="S29" s="1099"/>
      <c r="T29" s="1099"/>
      <c r="U29" s="1099"/>
      <c r="V29" s="1099">
        <v>424</v>
      </c>
      <c r="W29" s="1099"/>
      <c r="X29" s="1099"/>
      <c r="Y29" s="1099"/>
      <c r="Z29" s="1099"/>
      <c r="AA29" s="1099">
        <v>5</v>
      </c>
      <c r="AB29" s="1099"/>
      <c r="AC29" s="1099"/>
      <c r="AD29" s="1099"/>
      <c r="AE29" s="1100"/>
      <c r="AF29" s="1074">
        <v>5</v>
      </c>
      <c r="AG29" s="1075"/>
      <c r="AH29" s="1075"/>
      <c r="AI29" s="1075"/>
      <c r="AJ29" s="1076"/>
      <c r="AK29" s="1035">
        <v>101</v>
      </c>
      <c r="AL29" s="1026"/>
      <c r="AM29" s="1026"/>
      <c r="AN29" s="1026"/>
      <c r="AO29" s="1026"/>
      <c r="AP29" s="1026" t="s">
        <v>572</v>
      </c>
      <c r="AQ29" s="1026"/>
      <c r="AR29" s="1026"/>
      <c r="AS29" s="1026"/>
      <c r="AT29" s="1026"/>
      <c r="AU29" s="1026" t="s">
        <v>573</v>
      </c>
      <c r="AV29" s="1026"/>
      <c r="AW29" s="1026"/>
      <c r="AX29" s="1026"/>
      <c r="AY29" s="1026"/>
      <c r="AZ29" s="1097" t="s">
        <v>573</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401</v>
      </c>
      <c r="C30" s="1093"/>
      <c r="D30" s="1093"/>
      <c r="E30" s="1093"/>
      <c r="F30" s="1093"/>
      <c r="G30" s="1093"/>
      <c r="H30" s="1093"/>
      <c r="I30" s="1093"/>
      <c r="J30" s="1093"/>
      <c r="K30" s="1093"/>
      <c r="L30" s="1093"/>
      <c r="M30" s="1093"/>
      <c r="N30" s="1093"/>
      <c r="O30" s="1093"/>
      <c r="P30" s="1094"/>
      <c r="Q30" s="1098">
        <v>3767</v>
      </c>
      <c r="R30" s="1099"/>
      <c r="S30" s="1099"/>
      <c r="T30" s="1099"/>
      <c r="U30" s="1099"/>
      <c r="V30" s="1099">
        <v>3726</v>
      </c>
      <c r="W30" s="1099"/>
      <c r="X30" s="1099"/>
      <c r="Y30" s="1099"/>
      <c r="Z30" s="1099"/>
      <c r="AA30" s="1099">
        <v>41</v>
      </c>
      <c r="AB30" s="1099"/>
      <c r="AC30" s="1099"/>
      <c r="AD30" s="1099"/>
      <c r="AE30" s="1100"/>
      <c r="AF30" s="1074">
        <v>41</v>
      </c>
      <c r="AG30" s="1075"/>
      <c r="AH30" s="1075"/>
      <c r="AI30" s="1075"/>
      <c r="AJ30" s="1076"/>
      <c r="AK30" s="1035">
        <v>580</v>
      </c>
      <c r="AL30" s="1026"/>
      <c r="AM30" s="1026"/>
      <c r="AN30" s="1026"/>
      <c r="AO30" s="1026"/>
      <c r="AP30" s="1026" t="s">
        <v>572</v>
      </c>
      <c r="AQ30" s="1026"/>
      <c r="AR30" s="1026"/>
      <c r="AS30" s="1026"/>
      <c r="AT30" s="1026"/>
      <c r="AU30" s="1026" t="s">
        <v>572</v>
      </c>
      <c r="AV30" s="1026"/>
      <c r="AW30" s="1026"/>
      <c r="AX30" s="1026"/>
      <c r="AY30" s="1026"/>
      <c r="AZ30" s="1097" t="s">
        <v>572</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402</v>
      </c>
      <c r="C31" s="1093"/>
      <c r="D31" s="1093"/>
      <c r="E31" s="1093"/>
      <c r="F31" s="1093"/>
      <c r="G31" s="1093"/>
      <c r="H31" s="1093"/>
      <c r="I31" s="1093"/>
      <c r="J31" s="1093"/>
      <c r="K31" s="1093"/>
      <c r="L31" s="1093"/>
      <c r="M31" s="1093"/>
      <c r="N31" s="1093"/>
      <c r="O31" s="1093"/>
      <c r="P31" s="1094"/>
      <c r="Q31" s="1098">
        <v>16</v>
      </c>
      <c r="R31" s="1099"/>
      <c r="S31" s="1099"/>
      <c r="T31" s="1099"/>
      <c r="U31" s="1099"/>
      <c r="V31" s="1099">
        <v>16</v>
      </c>
      <c r="W31" s="1099"/>
      <c r="X31" s="1099"/>
      <c r="Y31" s="1099"/>
      <c r="Z31" s="1099"/>
      <c r="AA31" s="1099">
        <v>0</v>
      </c>
      <c r="AB31" s="1099"/>
      <c r="AC31" s="1099"/>
      <c r="AD31" s="1099"/>
      <c r="AE31" s="1100"/>
      <c r="AF31" s="1074">
        <v>0</v>
      </c>
      <c r="AG31" s="1075"/>
      <c r="AH31" s="1075"/>
      <c r="AI31" s="1075"/>
      <c r="AJ31" s="1076"/>
      <c r="AK31" s="1035">
        <v>6</v>
      </c>
      <c r="AL31" s="1026"/>
      <c r="AM31" s="1026"/>
      <c r="AN31" s="1026"/>
      <c r="AO31" s="1026"/>
      <c r="AP31" s="1026" t="s">
        <v>572</v>
      </c>
      <c r="AQ31" s="1026"/>
      <c r="AR31" s="1026"/>
      <c r="AS31" s="1026"/>
      <c r="AT31" s="1026"/>
      <c r="AU31" s="1026" t="s">
        <v>574</v>
      </c>
      <c r="AV31" s="1026"/>
      <c r="AW31" s="1026"/>
      <c r="AX31" s="1026"/>
      <c r="AY31" s="1026"/>
      <c r="AZ31" s="1097" t="s">
        <v>575</v>
      </c>
      <c r="BA31" s="1097"/>
      <c r="BB31" s="1097"/>
      <c r="BC31" s="1097"/>
      <c r="BD31" s="1097"/>
      <c r="BE31" s="1087"/>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403</v>
      </c>
      <c r="C32" s="1093"/>
      <c r="D32" s="1093"/>
      <c r="E32" s="1093"/>
      <c r="F32" s="1093"/>
      <c r="G32" s="1093"/>
      <c r="H32" s="1093"/>
      <c r="I32" s="1093"/>
      <c r="J32" s="1093"/>
      <c r="K32" s="1093"/>
      <c r="L32" s="1093"/>
      <c r="M32" s="1093"/>
      <c r="N32" s="1093"/>
      <c r="O32" s="1093"/>
      <c r="P32" s="1094"/>
      <c r="Q32" s="1098">
        <v>1047</v>
      </c>
      <c r="R32" s="1099"/>
      <c r="S32" s="1099"/>
      <c r="T32" s="1099"/>
      <c r="U32" s="1099"/>
      <c r="V32" s="1099">
        <v>892</v>
      </c>
      <c r="W32" s="1099"/>
      <c r="X32" s="1099"/>
      <c r="Y32" s="1099"/>
      <c r="Z32" s="1099"/>
      <c r="AA32" s="1099">
        <v>155</v>
      </c>
      <c r="AB32" s="1099"/>
      <c r="AC32" s="1099"/>
      <c r="AD32" s="1099"/>
      <c r="AE32" s="1100"/>
      <c r="AF32" s="1074">
        <v>904</v>
      </c>
      <c r="AG32" s="1075"/>
      <c r="AH32" s="1075"/>
      <c r="AI32" s="1075"/>
      <c r="AJ32" s="1076"/>
      <c r="AK32" s="1035">
        <v>28</v>
      </c>
      <c r="AL32" s="1026"/>
      <c r="AM32" s="1026"/>
      <c r="AN32" s="1026"/>
      <c r="AO32" s="1026"/>
      <c r="AP32" s="1026">
        <v>2183</v>
      </c>
      <c r="AQ32" s="1026"/>
      <c r="AR32" s="1026"/>
      <c r="AS32" s="1026"/>
      <c r="AT32" s="1026"/>
      <c r="AU32" s="1026">
        <v>275</v>
      </c>
      <c r="AV32" s="1026"/>
      <c r="AW32" s="1026"/>
      <c r="AX32" s="1026"/>
      <c r="AY32" s="1026"/>
      <c r="AZ32" s="1097" t="s">
        <v>573</v>
      </c>
      <c r="BA32" s="1097"/>
      <c r="BB32" s="1097"/>
      <c r="BC32" s="1097"/>
      <c r="BD32" s="1097"/>
      <c r="BE32" s="1087" t="s">
        <v>404</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405</v>
      </c>
      <c r="C33" s="1093"/>
      <c r="D33" s="1093"/>
      <c r="E33" s="1093"/>
      <c r="F33" s="1093"/>
      <c r="G33" s="1093"/>
      <c r="H33" s="1093"/>
      <c r="I33" s="1093"/>
      <c r="J33" s="1093"/>
      <c r="K33" s="1093"/>
      <c r="L33" s="1093"/>
      <c r="M33" s="1093"/>
      <c r="N33" s="1093"/>
      <c r="O33" s="1093"/>
      <c r="P33" s="1094"/>
      <c r="Q33" s="1098">
        <v>1111</v>
      </c>
      <c r="R33" s="1099"/>
      <c r="S33" s="1099"/>
      <c r="T33" s="1099"/>
      <c r="U33" s="1099"/>
      <c r="V33" s="1099">
        <v>950</v>
      </c>
      <c r="W33" s="1099"/>
      <c r="X33" s="1099"/>
      <c r="Y33" s="1099"/>
      <c r="Z33" s="1099"/>
      <c r="AA33" s="1099">
        <v>161</v>
      </c>
      <c r="AB33" s="1099"/>
      <c r="AC33" s="1099"/>
      <c r="AD33" s="1099"/>
      <c r="AE33" s="1100"/>
      <c r="AF33" s="1074">
        <v>192</v>
      </c>
      <c r="AG33" s="1075"/>
      <c r="AH33" s="1075"/>
      <c r="AI33" s="1075"/>
      <c r="AJ33" s="1076"/>
      <c r="AK33" s="1035">
        <v>305</v>
      </c>
      <c r="AL33" s="1026"/>
      <c r="AM33" s="1026"/>
      <c r="AN33" s="1026"/>
      <c r="AO33" s="1026"/>
      <c r="AP33" s="1026">
        <v>5298</v>
      </c>
      <c r="AQ33" s="1026"/>
      <c r="AR33" s="1026"/>
      <c r="AS33" s="1026"/>
      <c r="AT33" s="1026"/>
      <c r="AU33" s="1026">
        <v>3338</v>
      </c>
      <c r="AV33" s="1026"/>
      <c r="AW33" s="1026"/>
      <c r="AX33" s="1026"/>
      <c r="AY33" s="1026"/>
      <c r="AZ33" s="1097" t="s">
        <v>576</v>
      </c>
      <c r="BA33" s="1097"/>
      <c r="BB33" s="1097"/>
      <c r="BC33" s="1097"/>
      <c r="BD33" s="1097"/>
      <c r="BE33" s="1087" t="s">
        <v>406</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c r="C34" s="1093"/>
      <c r="D34" s="1093"/>
      <c r="E34" s="1093"/>
      <c r="F34" s="1093"/>
      <c r="G34" s="1093"/>
      <c r="H34" s="1093"/>
      <c r="I34" s="1093"/>
      <c r="J34" s="1093"/>
      <c r="K34" s="1093"/>
      <c r="L34" s="1093"/>
      <c r="M34" s="1093"/>
      <c r="N34" s="1093"/>
      <c r="O34" s="1093"/>
      <c r="P34" s="1094"/>
      <c r="Q34" s="1098"/>
      <c r="R34" s="1099"/>
      <c r="S34" s="1099"/>
      <c r="T34" s="1099"/>
      <c r="U34" s="1099"/>
      <c r="V34" s="1099"/>
      <c r="W34" s="1099"/>
      <c r="X34" s="1099"/>
      <c r="Y34" s="1099"/>
      <c r="Z34" s="1099"/>
      <c r="AA34" s="1099"/>
      <c r="AB34" s="1099"/>
      <c r="AC34" s="1099"/>
      <c r="AD34" s="1099"/>
      <c r="AE34" s="1100"/>
      <c r="AF34" s="1074"/>
      <c r="AG34" s="1075"/>
      <c r="AH34" s="1075"/>
      <c r="AI34" s="1075"/>
      <c r="AJ34" s="1076"/>
      <c r="AK34" s="1035"/>
      <c r="AL34" s="1026"/>
      <c r="AM34" s="1026"/>
      <c r="AN34" s="1026"/>
      <c r="AO34" s="1026"/>
      <c r="AP34" s="1026"/>
      <c r="AQ34" s="1026"/>
      <c r="AR34" s="1026"/>
      <c r="AS34" s="1026"/>
      <c r="AT34" s="1026"/>
      <c r="AU34" s="1026"/>
      <c r="AV34" s="1026"/>
      <c r="AW34" s="1026"/>
      <c r="AX34" s="1026"/>
      <c r="AY34" s="1026"/>
      <c r="AZ34" s="1097"/>
      <c r="BA34" s="1097"/>
      <c r="BB34" s="1097"/>
      <c r="BC34" s="1097"/>
      <c r="BD34" s="1097"/>
      <c r="BE34" s="1087"/>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c r="C35" s="1093"/>
      <c r="D35" s="1093"/>
      <c r="E35" s="1093"/>
      <c r="F35" s="1093"/>
      <c r="G35" s="1093"/>
      <c r="H35" s="1093"/>
      <c r="I35" s="1093"/>
      <c r="J35" s="1093"/>
      <c r="K35" s="1093"/>
      <c r="L35" s="1093"/>
      <c r="M35" s="1093"/>
      <c r="N35" s="1093"/>
      <c r="O35" s="1093"/>
      <c r="P35" s="1094"/>
      <c r="Q35" s="1098"/>
      <c r="R35" s="1099"/>
      <c r="S35" s="1099"/>
      <c r="T35" s="1099"/>
      <c r="U35" s="1099"/>
      <c r="V35" s="1099"/>
      <c r="W35" s="1099"/>
      <c r="X35" s="1099"/>
      <c r="Y35" s="1099"/>
      <c r="Z35" s="1099"/>
      <c r="AA35" s="1099"/>
      <c r="AB35" s="1099"/>
      <c r="AC35" s="1099"/>
      <c r="AD35" s="1099"/>
      <c r="AE35" s="1100"/>
      <c r="AF35" s="1074"/>
      <c r="AG35" s="1075"/>
      <c r="AH35" s="1075"/>
      <c r="AI35" s="1075"/>
      <c r="AJ35" s="1076"/>
      <c r="AK35" s="1035"/>
      <c r="AL35" s="1026"/>
      <c r="AM35" s="1026"/>
      <c r="AN35" s="1026"/>
      <c r="AO35" s="1026"/>
      <c r="AP35" s="1026"/>
      <c r="AQ35" s="1026"/>
      <c r="AR35" s="1026"/>
      <c r="AS35" s="1026"/>
      <c r="AT35" s="1026"/>
      <c r="AU35" s="1026"/>
      <c r="AV35" s="1026"/>
      <c r="AW35" s="1026"/>
      <c r="AX35" s="1026"/>
      <c r="AY35" s="1026"/>
      <c r="AZ35" s="1097"/>
      <c r="BA35" s="1097"/>
      <c r="BB35" s="1097"/>
      <c r="BC35" s="1097"/>
      <c r="BD35" s="1097"/>
      <c r="BE35" s="1087"/>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407</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387</v>
      </c>
      <c r="B63" s="999" t="s">
        <v>408</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1188</v>
      </c>
      <c r="AG63" s="1014"/>
      <c r="AH63" s="1014"/>
      <c r="AI63" s="1014"/>
      <c r="AJ63" s="1085"/>
      <c r="AK63" s="1086"/>
      <c r="AL63" s="1018"/>
      <c r="AM63" s="1018"/>
      <c r="AN63" s="1018"/>
      <c r="AO63" s="1018"/>
      <c r="AP63" s="1014">
        <v>7481</v>
      </c>
      <c r="AQ63" s="1014"/>
      <c r="AR63" s="1014"/>
      <c r="AS63" s="1014"/>
      <c r="AT63" s="1014"/>
      <c r="AU63" s="1014">
        <v>3613</v>
      </c>
      <c r="AV63" s="1014"/>
      <c r="AW63" s="1014"/>
      <c r="AX63" s="1014"/>
      <c r="AY63" s="1014"/>
      <c r="AZ63" s="1080"/>
      <c r="BA63" s="1080"/>
      <c r="BB63" s="1080"/>
      <c r="BC63" s="1080"/>
      <c r="BD63" s="1080"/>
      <c r="BE63" s="1015"/>
      <c r="BF63" s="1015"/>
      <c r="BG63" s="1015"/>
      <c r="BH63" s="1015"/>
      <c r="BI63" s="1016"/>
      <c r="BJ63" s="1081" t="s">
        <v>172</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409</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410</v>
      </c>
      <c r="B66" s="1051"/>
      <c r="C66" s="1051"/>
      <c r="D66" s="1051"/>
      <c r="E66" s="1051"/>
      <c r="F66" s="1051"/>
      <c r="G66" s="1051"/>
      <c r="H66" s="1051"/>
      <c r="I66" s="1051"/>
      <c r="J66" s="1051"/>
      <c r="K66" s="1051"/>
      <c r="L66" s="1051"/>
      <c r="M66" s="1051"/>
      <c r="N66" s="1051"/>
      <c r="O66" s="1051"/>
      <c r="P66" s="1052"/>
      <c r="Q66" s="1056" t="s">
        <v>391</v>
      </c>
      <c r="R66" s="1057"/>
      <c r="S66" s="1057"/>
      <c r="T66" s="1057"/>
      <c r="U66" s="1058"/>
      <c r="V66" s="1056" t="s">
        <v>411</v>
      </c>
      <c r="W66" s="1057"/>
      <c r="X66" s="1057"/>
      <c r="Y66" s="1057"/>
      <c r="Z66" s="1058"/>
      <c r="AA66" s="1056" t="s">
        <v>412</v>
      </c>
      <c r="AB66" s="1057"/>
      <c r="AC66" s="1057"/>
      <c r="AD66" s="1057"/>
      <c r="AE66" s="1058"/>
      <c r="AF66" s="1062" t="s">
        <v>394</v>
      </c>
      <c r="AG66" s="1063"/>
      <c r="AH66" s="1063"/>
      <c r="AI66" s="1063"/>
      <c r="AJ66" s="1064"/>
      <c r="AK66" s="1056" t="s">
        <v>413</v>
      </c>
      <c r="AL66" s="1051"/>
      <c r="AM66" s="1051"/>
      <c r="AN66" s="1051"/>
      <c r="AO66" s="1052"/>
      <c r="AP66" s="1056" t="s">
        <v>396</v>
      </c>
      <c r="AQ66" s="1057"/>
      <c r="AR66" s="1057"/>
      <c r="AS66" s="1057"/>
      <c r="AT66" s="1058"/>
      <c r="AU66" s="1056" t="s">
        <v>414</v>
      </c>
      <c r="AV66" s="1057"/>
      <c r="AW66" s="1057"/>
      <c r="AX66" s="1057"/>
      <c r="AY66" s="1058"/>
      <c r="AZ66" s="1056" t="s">
        <v>375</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577</v>
      </c>
      <c r="C68" s="1041"/>
      <c r="D68" s="1041"/>
      <c r="E68" s="1041"/>
      <c r="F68" s="1041"/>
      <c r="G68" s="1041"/>
      <c r="H68" s="1041"/>
      <c r="I68" s="1041"/>
      <c r="J68" s="1041"/>
      <c r="K68" s="1041"/>
      <c r="L68" s="1041"/>
      <c r="M68" s="1041"/>
      <c r="N68" s="1041"/>
      <c r="O68" s="1041"/>
      <c r="P68" s="1042"/>
      <c r="Q68" s="1043">
        <v>7350</v>
      </c>
      <c r="R68" s="1037"/>
      <c r="S68" s="1037"/>
      <c r="T68" s="1037"/>
      <c r="U68" s="1037"/>
      <c r="V68" s="1037">
        <v>7233</v>
      </c>
      <c r="W68" s="1037"/>
      <c r="X68" s="1037"/>
      <c r="Y68" s="1037"/>
      <c r="Z68" s="1037"/>
      <c r="AA68" s="1037">
        <v>117</v>
      </c>
      <c r="AB68" s="1037"/>
      <c r="AC68" s="1037"/>
      <c r="AD68" s="1037"/>
      <c r="AE68" s="1037"/>
      <c r="AF68" s="1037">
        <v>61</v>
      </c>
      <c r="AG68" s="1037"/>
      <c r="AH68" s="1037"/>
      <c r="AI68" s="1037"/>
      <c r="AJ68" s="1037"/>
      <c r="AK68" s="1037" t="s">
        <v>572</v>
      </c>
      <c r="AL68" s="1037"/>
      <c r="AM68" s="1037"/>
      <c r="AN68" s="1037"/>
      <c r="AO68" s="1037"/>
      <c r="AP68" s="1037">
        <v>4022</v>
      </c>
      <c r="AQ68" s="1037"/>
      <c r="AR68" s="1037"/>
      <c r="AS68" s="1037"/>
      <c r="AT68" s="1037"/>
      <c r="AU68" s="1037">
        <v>249</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578</v>
      </c>
      <c r="C69" s="1030"/>
      <c r="D69" s="1030"/>
      <c r="E69" s="1030"/>
      <c r="F69" s="1030"/>
      <c r="G69" s="1030"/>
      <c r="H69" s="1030"/>
      <c r="I69" s="1030"/>
      <c r="J69" s="1030"/>
      <c r="K69" s="1030"/>
      <c r="L69" s="1030"/>
      <c r="M69" s="1030"/>
      <c r="N69" s="1030"/>
      <c r="O69" s="1030"/>
      <c r="P69" s="1031"/>
      <c r="Q69" s="1032">
        <v>10853</v>
      </c>
      <c r="R69" s="1026"/>
      <c r="S69" s="1026"/>
      <c r="T69" s="1026"/>
      <c r="U69" s="1026"/>
      <c r="V69" s="1026">
        <v>10553</v>
      </c>
      <c r="W69" s="1026"/>
      <c r="X69" s="1026"/>
      <c r="Y69" s="1026"/>
      <c r="Z69" s="1026"/>
      <c r="AA69" s="1026">
        <v>300</v>
      </c>
      <c r="AB69" s="1026"/>
      <c r="AC69" s="1026"/>
      <c r="AD69" s="1026"/>
      <c r="AE69" s="1026"/>
      <c r="AF69" s="1026">
        <v>300</v>
      </c>
      <c r="AG69" s="1026"/>
      <c r="AH69" s="1026"/>
      <c r="AI69" s="1026"/>
      <c r="AJ69" s="1026"/>
      <c r="AK69" s="1026">
        <v>81</v>
      </c>
      <c r="AL69" s="1026"/>
      <c r="AM69" s="1026"/>
      <c r="AN69" s="1026"/>
      <c r="AO69" s="1026"/>
      <c r="AP69" s="1026" t="s">
        <v>584</v>
      </c>
      <c r="AQ69" s="1026"/>
      <c r="AR69" s="1026"/>
      <c r="AS69" s="1026"/>
      <c r="AT69" s="1026"/>
      <c r="AU69" s="1026" t="s">
        <v>572</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579</v>
      </c>
      <c r="C70" s="1030"/>
      <c r="D70" s="1030"/>
      <c r="E70" s="1030"/>
      <c r="F70" s="1030"/>
      <c r="G70" s="1030"/>
      <c r="H70" s="1030"/>
      <c r="I70" s="1030"/>
      <c r="J70" s="1030"/>
      <c r="K70" s="1030"/>
      <c r="L70" s="1030"/>
      <c r="M70" s="1030"/>
      <c r="N70" s="1030"/>
      <c r="O70" s="1030"/>
      <c r="P70" s="1031"/>
      <c r="Q70" s="1032">
        <v>99</v>
      </c>
      <c r="R70" s="1026"/>
      <c r="S70" s="1026"/>
      <c r="T70" s="1026"/>
      <c r="U70" s="1026"/>
      <c r="V70" s="1026">
        <v>95</v>
      </c>
      <c r="W70" s="1026"/>
      <c r="X70" s="1026"/>
      <c r="Y70" s="1026"/>
      <c r="Z70" s="1026"/>
      <c r="AA70" s="1026">
        <v>4</v>
      </c>
      <c r="AB70" s="1026"/>
      <c r="AC70" s="1026"/>
      <c r="AD70" s="1026"/>
      <c r="AE70" s="1026"/>
      <c r="AF70" s="1026">
        <v>4</v>
      </c>
      <c r="AG70" s="1026"/>
      <c r="AH70" s="1026"/>
      <c r="AI70" s="1026"/>
      <c r="AJ70" s="1026"/>
      <c r="AK70" s="1026">
        <v>8</v>
      </c>
      <c r="AL70" s="1026"/>
      <c r="AM70" s="1026"/>
      <c r="AN70" s="1026"/>
      <c r="AO70" s="1026"/>
      <c r="AP70" s="1026" t="s">
        <v>585</v>
      </c>
      <c r="AQ70" s="1026"/>
      <c r="AR70" s="1026"/>
      <c r="AS70" s="1026"/>
      <c r="AT70" s="1026"/>
      <c r="AU70" s="1026" t="s">
        <v>586</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580</v>
      </c>
      <c r="C71" s="1030"/>
      <c r="D71" s="1030"/>
      <c r="E71" s="1030"/>
      <c r="F71" s="1030"/>
      <c r="G71" s="1030"/>
      <c r="H71" s="1030"/>
      <c r="I71" s="1030"/>
      <c r="J71" s="1030"/>
      <c r="K71" s="1030"/>
      <c r="L71" s="1030"/>
      <c r="M71" s="1030"/>
      <c r="N71" s="1030"/>
      <c r="O71" s="1030"/>
      <c r="P71" s="1031"/>
      <c r="Q71" s="1032">
        <v>676</v>
      </c>
      <c r="R71" s="1026"/>
      <c r="S71" s="1026"/>
      <c r="T71" s="1026"/>
      <c r="U71" s="1026"/>
      <c r="V71" s="1026">
        <v>674</v>
      </c>
      <c r="W71" s="1026"/>
      <c r="X71" s="1026"/>
      <c r="Y71" s="1026"/>
      <c r="Z71" s="1026"/>
      <c r="AA71" s="1026">
        <v>2</v>
      </c>
      <c r="AB71" s="1026"/>
      <c r="AC71" s="1026"/>
      <c r="AD71" s="1026"/>
      <c r="AE71" s="1026"/>
      <c r="AF71" s="1026">
        <v>2</v>
      </c>
      <c r="AG71" s="1026"/>
      <c r="AH71" s="1026"/>
      <c r="AI71" s="1026"/>
      <c r="AJ71" s="1026"/>
      <c r="AK71" s="1026" t="s">
        <v>589</v>
      </c>
      <c r="AL71" s="1026"/>
      <c r="AM71" s="1026"/>
      <c r="AN71" s="1026"/>
      <c r="AO71" s="1026"/>
      <c r="AP71" s="1026">
        <v>7</v>
      </c>
      <c r="AQ71" s="1026"/>
      <c r="AR71" s="1026"/>
      <c r="AS71" s="1026"/>
      <c r="AT71" s="1026"/>
      <c r="AU71" s="1026">
        <v>3</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591</v>
      </c>
      <c r="C72" s="1030"/>
      <c r="D72" s="1030"/>
      <c r="E72" s="1030"/>
      <c r="F72" s="1030"/>
      <c r="G72" s="1030"/>
      <c r="H72" s="1030"/>
      <c r="I72" s="1030"/>
      <c r="J72" s="1030"/>
      <c r="K72" s="1030"/>
      <c r="L72" s="1030"/>
      <c r="M72" s="1030"/>
      <c r="N72" s="1030"/>
      <c r="O72" s="1030"/>
      <c r="P72" s="1031"/>
      <c r="Q72" s="1032">
        <v>195</v>
      </c>
      <c r="R72" s="1026"/>
      <c r="S72" s="1026"/>
      <c r="T72" s="1026"/>
      <c r="U72" s="1026"/>
      <c r="V72" s="1026">
        <v>193</v>
      </c>
      <c r="W72" s="1026"/>
      <c r="X72" s="1026"/>
      <c r="Y72" s="1026"/>
      <c r="Z72" s="1026"/>
      <c r="AA72" s="1026">
        <v>3786</v>
      </c>
      <c r="AB72" s="1026"/>
      <c r="AC72" s="1026"/>
      <c r="AD72" s="1026"/>
      <c r="AE72" s="1026"/>
      <c r="AF72" s="1026">
        <v>3786</v>
      </c>
      <c r="AG72" s="1026"/>
      <c r="AH72" s="1026"/>
      <c r="AI72" s="1026"/>
      <c r="AJ72" s="1026"/>
      <c r="AK72" s="1026" t="s">
        <v>587</v>
      </c>
      <c r="AL72" s="1026"/>
      <c r="AM72" s="1026"/>
      <c r="AN72" s="1026"/>
      <c r="AO72" s="1026"/>
      <c r="AP72" s="1026" t="s">
        <v>572</v>
      </c>
      <c r="AQ72" s="1026"/>
      <c r="AR72" s="1026"/>
      <c r="AS72" s="1026"/>
      <c r="AT72" s="1026"/>
      <c r="AU72" s="1026" t="s">
        <v>587</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581</v>
      </c>
      <c r="C73" s="1030"/>
      <c r="D73" s="1030"/>
      <c r="E73" s="1030"/>
      <c r="F73" s="1030"/>
      <c r="G73" s="1030"/>
      <c r="H73" s="1030"/>
      <c r="I73" s="1030"/>
      <c r="J73" s="1030"/>
      <c r="K73" s="1030"/>
      <c r="L73" s="1030"/>
      <c r="M73" s="1030"/>
      <c r="N73" s="1030"/>
      <c r="O73" s="1030"/>
      <c r="P73" s="1031"/>
      <c r="Q73" s="1032">
        <v>162325</v>
      </c>
      <c r="R73" s="1026"/>
      <c r="S73" s="1026"/>
      <c r="T73" s="1026"/>
      <c r="U73" s="1026"/>
      <c r="V73" s="1026">
        <v>158539</v>
      </c>
      <c r="W73" s="1026"/>
      <c r="X73" s="1026"/>
      <c r="Y73" s="1026"/>
      <c r="Z73" s="1026"/>
      <c r="AA73" s="1026">
        <v>2</v>
      </c>
      <c r="AB73" s="1026"/>
      <c r="AC73" s="1026"/>
      <c r="AD73" s="1026"/>
      <c r="AE73" s="1026"/>
      <c r="AF73" s="1026">
        <v>2</v>
      </c>
      <c r="AG73" s="1026"/>
      <c r="AH73" s="1026"/>
      <c r="AI73" s="1026"/>
      <c r="AJ73" s="1026"/>
      <c r="AK73" s="1026" t="s">
        <v>588</v>
      </c>
      <c r="AL73" s="1026"/>
      <c r="AM73" s="1026"/>
      <c r="AN73" s="1026"/>
      <c r="AO73" s="1026"/>
      <c r="AP73" s="1026" t="s">
        <v>590</v>
      </c>
      <c r="AQ73" s="1026"/>
      <c r="AR73" s="1026"/>
      <c r="AS73" s="1026"/>
      <c r="AT73" s="1026"/>
      <c r="AU73" s="1026" t="s">
        <v>588</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582</v>
      </c>
      <c r="C74" s="1030"/>
      <c r="D74" s="1030"/>
      <c r="E74" s="1030"/>
      <c r="F74" s="1030"/>
      <c r="G74" s="1030"/>
      <c r="H74" s="1030"/>
      <c r="I74" s="1030"/>
      <c r="J74" s="1030"/>
      <c r="K74" s="1030"/>
      <c r="L74" s="1030"/>
      <c r="M74" s="1030"/>
      <c r="N74" s="1030"/>
      <c r="O74" s="1030"/>
      <c r="P74" s="1031"/>
      <c r="Q74" s="1032">
        <v>1230</v>
      </c>
      <c r="R74" s="1026"/>
      <c r="S74" s="1026"/>
      <c r="T74" s="1026"/>
      <c r="U74" s="1026"/>
      <c r="V74" s="1026">
        <v>1194</v>
      </c>
      <c r="W74" s="1026"/>
      <c r="X74" s="1026"/>
      <c r="Y74" s="1026"/>
      <c r="Z74" s="1026"/>
      <c r="AA74" s="1026">
        <v>36</v>
      </c>
      <c r="AB74" s="1026"/>
      <c r="AC74" s="1026"/>
      <c r="AD74" s="1026"/>
      <c r="AE74" s="1026"/>
      <c r="AF74" s="1026">
        <v>36</v>
      </c>
      <c r="AG74" s="1026"/>
      <c r="AH74" s="1026"/>
      <c r="AI74" s="1026"/>
      <c r="AJ74" s="1026"/>
      <c r="AK74" s="1026" t="s">
        <v>584</v>
      </c>
      <c r="AL74" s="1026"/>
      <c r="AM74" s="1026"/>
      <c r="AN74" s="1026"/>
      <c r="AO74" s="1026"/>
      <c r="AP74" s="1026">
        <v>40</v>
      </c>
      <c r="AQ74" s="1026"/>
      <c r="AR74" s="1026"/>
      <c r="AS74" s="1026"/>
      <c r="AT74" s="1026"/>
      <c r="AU74" s="1026">
        <v>29</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387</v>
      </c>
      <c r="B88" s="999" t="s">
        <v>415</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4191</v>
      </c>
      <c r="AG88" s="1014"/>
      <c r="AH88" s="1014"/>
      <c r="AI88" s="1014"/>
      <c r="AJ88" s="1014"/>
      <c r="AK88" s="1018"/>
      <c r="AL88" s="1018"/>
      <c r="AM88" s="1018"/>
      <c r="AN88" s="1018"/>
      <c r="AO88" s="1018"/>
      <c r="AP88" s="1014">
        <v>4069</v>
      </c>
      <c r="AQ88" s="1014"/>
      <c r="AR88" s="1014"/>
      <c r="AS88" s="1014"/>
      <c r="AT88" s="1014"/>
      <c r="AU88" s="1014">
        <v>281</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999" t="s">
        <v>416</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37</v>
      </c>
      <c r="CS102" s="1006"/>
      <c r="CT102" s="1006"/>
      <c r="CU102" s="1006"/>
      <c r="CV102" s="1007"/>
      <c r="CW102" s="1005">
        <v>33</v>
      </c>
      <c r="CX102" s="1006"/>
      <c r="CY102" s="1006"/>
      <c r="CZ102" s="1006"/>
      <c r="DA102" s="1007"/>
      <c r="DB102" s="1005"/>
      <c r="DC102" s="1006"/>
      <c r="DD102" s="1006"/>
      <c r="DE102" s="1006"/>
      <c r="DF102" s="1007"/>
      <c r="DG102" s="1005"/>
      <c r="DH102" s="1006"/>
      <c r="DI102" s="1006"/>
      <c r="DJ102" s="1006"/>
      <c r="DK102" s="1007"/>
      <c r="DL102" s="1005"/>
      <c r="DM102" s="1006"/>
      <c r="DN102" s="1006"/>
      <c r="DO102" s="1006"/>
      <c r="DP102" s="1007"/>
      <c r="DQ102" s="1005"/>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417</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418</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419</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420</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421</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422</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423</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424</v>
      </c>
      <c r="AB109" s="949"/>
      <c r="AC109" s="949"/>
      <c r="AD109" s="949"/>
      <c r="AE109" s="950"/>
      <c r="AF109" s="951" t="s">
        <v>305</v>
      </c>
      <c r="AG109" s="949"/>
      <c r="AH109" s="949"/>
      <c r="AI109" s="949"/>
      <c r="AJ109" s="950"/>
      <c r="AK109" s="951" t="s">
        <v>304</v>
      </c>
      <c r="AL109" s="949"/>
      <c r="AM109" s="949"/>
      <c r="AN109" s="949"/>
      <c r="AO109" s="950"/>
      <c r="AP109" s="951" t="s">
        <v>425</v>
      </c>
      <c r="AQ109" s="949"/>
      <c r="AR109" s="949"/>
      <c r="AS109" s="949"/>
      <c r="AT109" s="980"/>
      <c r="AU109" s="948" t="s">
        <v>423</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424</v>
      </c>
      <c r="BR109" s="949"/>
      <c r="BS109" s="949"/>
      <c r="BT109" s="949"/>
      <c r="BU109" s="950"/>
      <c r="BV109" s="951" t="s">
        <v>305</v>
      </c>
      <c r="BW109" s="949"/>
      <c r="BX109" s="949"/>
      <c r="BY109" s="949"/>
      <c r="BZ109" s="950"/>
      <c r="CA109" s="951" t="s">
        <v>304</v>
      </c>
      <c r="CB109" s="949"/>
      <c r="CC109" s="949"/>
      <c r="CD109" s="949"/>
      <c r="CE109" s="950"/>
      <c r="CF109" s="987" t="s">
        <v>425</v>
      </c>
      <c r="CG109" s="987"/>
      <c r="CH109" s="987"/>
      <c r="CI109" s="987"/>
      <c r="CJ109" s="987"/>
      <c r="CK109" s="951" t="s">
        <v>426</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424</v>
      </c>
      <c r="DH109" s="949"/>
      <c r="DI109" s="949"/>
      <c r="DJ109" s="949"/>
      <c r="DK109" s="950"/>
      <c r="DL109" s="951" t="s">
        <v>305</v>
      </c>
      <c r="DM109" s="949"/>
      <c r="DN109" s="949"/>
      <c r="DO109" s="949"/>
      <c r="DP109" s="950"/>
      <c r="DQ109" s="951" t="s">
        <v>304</v>
      </c>
      <c r="DR109" s="949"/>
      <c r="DS109" s="949"/>
      <c r="DT109" s="949"/>
      <c r="DU109" s="950"/>
      <c r="DV109" s="951" t="s">
        <v>425</v>
      </c>
      <c r="DW109" s="949"/>
      <c r="DX109" s="949"/>
      <c r="DY109" s="949"/>
      <c r="DZ109" s="980"/>
    </row>
    <row r="110" spans="1:131" s="247" customFormat="1" ht="26.25" customHeight="1" x14ac:dyDescent="0.15">
      <c r="A110" s="851" t="s">
        <v>427</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1337205</v>
      </c>
      <c r="AB110" s="942"/>
      <c r="AC110" s="942"/>
      <c r="AD110" s="942"/>
      <c r="AE110" s="943"/>
      <c r="AF110" s="944">
        <v>1325622</v>
      </c>
      <c r="AG110" s="942"/>
      <c r="AH110" s="942"/>
      <c r="AI110" s="942"/>
      <c r="AJ110" s="943"/>
      <c r="AK110" s="944">
        <v>1379198</v>
      </c>
      <c r="AL110" s="942"/>
      <c r="AM110" s="942"/>
      <c r="AN110" s="942"/>
      <c r="AO110" s="943"/>
      <c r="AP110" s="945">
        <v>14.6</v>
      </c>
      <c r="AQ110" s="946"/>
      <c r="AR110" s="946"/>
      <c r="AS110" s="946"/>
      <c r="AT110" s="947"/>
      <c r="AU110" s="981" t="s">
        <v>72</v>
      </c>
      <c r="AV110" s="982"/>
      <c r="AW110" s="982"/>
      <c r="AX110" s="982"/>
      <c r="AY110" s="982"/>
      <c r="AZ110" s="907" t="s">
        <v>428</v>
      </c>
      <c r="BA110" s="852"/>
      <c r="BB110" s="852"/>
      <c r="BC110" s="852"/>
      <c r="BD110" s="852"/>
      <c r="BE110" s="852"/>
      <c r="BF110" s="852"/>
      <c r="BG110" s="852"/>
      <c r="BH110" s="852"/>
      <c r="BI110" s="852"/>
      <c r="BJ110" s="852"/>
      <c r="BK110" s="852"/>
      <c r="BL110" s="852"/>
      <c r="BM110" s="852"/>
      <c r="BN110" s="852"/>
      <c r="BO110" s="852"/>
      <c r="BP110" s="853"/>
      <c r="BQ110" s="908">
        <v>17172757</v>
      </c>
      <c r="BR110" s="889"/>
      <c r="BS110" s="889"/>
      <c r="BT110" s="889"/>
      <c r="BU110" s="889"/>
      <c r="BV110" s="889">
        <v>18489406</v>
      </c>
      <c r="BW110" s="889"/>
      <c r="BX110" s="889"/>
      <c r="BY110" s="889"/>
      <c r="BZ110" s="889"/>
      <c r="CA110" s="889">
        <v>18859482</v>
      </c>
      <c r="CB110" s="889"/>
      <c r="CC110" s="889"/>
      <c r="CD110" s="889"/>
      <c r="CE110" s="889"/>
      <c r="CF110" s="913">
        <v>200</v>
      </c>
      <c r="CG110" s="914"/>
      <c r="CH110" s="914"/>
      <c r="CI110" s="914"/>
      <c r="CJ110" s="914"/>
      <c r="CK110" s="977" t="s">
        <v>429</v>
      </c>
      <c r="CL110" s="863"/>
      <c r="CM110" s="938" t="s">
        <v>430</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431</v>
      </c>
      <c r="DH110" s="889"/>
      <c r="DI110" s="889"/>
      <c r="DJ110" s="889"/>
      <c r="DK110" s="889"/>
      <c r="DL110" s="889" t="s">
        <v>431</v>
      </c>
      <c r="DM110" s="889"/>
      <c r="DN110" s="889"/>
      <c r="DO110" s="889"/>
      <c r="DP110" s="889"/>
      <c r="DQ110" s="889" t="s">
        <v>432</v>
      </c>
      <c r="DR110" s="889"/>
      <c r="DS110" s="889"/>
      <c r="DT110" s="889"/>
      <c r="DU110" s="889"/>
      <c r="DV110" s="890" t="s">
        <v>431</v>
      </c>
      <c r="DW110" s="890"/>
      <c r="DX110" s="890"/>
      <c r="DY110" s="890"/>
      <c r="DZ110" s="891"/>
    </row>
    <row r="111" spans="1:131" s="247" customFormat="1" ht="26.25" customHeight="1" x14ac:dyDescent="0.15">
      <c r="A111" s="818" t="s">
        <v>433</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432</v>
      </c>
      <c r="AB111" s="970"/>
      <c r="AC111" s="970"/>
      <c r="AD111" s="970"/>
      <c r="AE111" s="971"/>
      <c r="AF111" s="972" t="s">
        <v>432</v>
      </c>
      <c r="AG111" s="970"/>
      <c r="AH111" s="970"/>
      <c r="AI111" s="970"/>
      <c r="AJ111" s="971"/>
      <c r="AK111" s="972" t="s">
        <v>432</v>
      </c>
      <c r="AL111" s="970"/>
      <c r="AM111" s="970"/>
      <c r="AN111" s="970"/>
      <c r="AO111" s="971"/>
      <c r="AP111" s="973" t="s">
        <v>172</v>
      </c>
      <c r="AQ111" s="974"/>
      <c r="AR111" s="974"/>
      <c r="AS111" s="974"/>
      <c r="AT111" s="975"/>
      <c r="AU111" s="983"/>
      <c r="AV111" s="984"/>
      <c r="AW111" s="984"/>
      <c r="AX111" s="984"/>
      <c r="AY111" s="984"/>
      <c r="AZ111" s="859" t="s">
        <v>434</v>
      </c>
      <c r="BA111" s="794"/>
      <c r="BB111" s="794"/>
      <c r="BC111" s="794"/>
      <c r="BD111" s="794"/>
      <c r="BE111" s="794"/>
      <c r="BF111" s="794"/>
      <c r="BG111" s="794"/>
      <c r="BH111" s="794"/>
      <c r="BI111" s="794"/>
      <c r="BJ111" s="794"/>
      <c r="BK111" s="794"/>
      <c r="BL111" s="794"/>
      <c r="BM111" s="794"/>
      <c r="BN111" s="794"/>
      <c r="BO111" s="794"/>
      <c r="BP111" s="795"/>
      <c r="BQ111" s="860" t="s">
        <v>172</v>
      </c>
      <c r="BR111" s="861"/>
      <c r="BS111" s="861"/>
      <c r="BT111" s="861"/>
      <c r="BU111" s="861"/>
      <c r="BV111" s="861" t="s">
        <v>431</v>
      </c>
      <c r="BW111" s="861"/>
      <c r="BX111" s="861"/>
      <c r="BY111" s="861"/>
      <c r="BZ111" s="861"/>
      <c r="CA111" s="861" t="s">
        <v>431</v>
      </c>
      <c r="CB111" s="861"/>
      <c r="CC111" s="861"/>
      <c r="CD111" s="861"/>
      <c r="CE111" s="861"/>
      <c r="CF111" s="922" t="s">
        <v>172</v>
      </c>
      <c r="CG111" s="923"/>
      <c r="CH111" s="923"/>
      <c r="CI111" s="923"/>
      <c r="CJ111" s="923"/>
      <c r="CK111" s="978"/>
      <c r="CL111" s="865"/>
      <c r="CM111" s="868" t="s">
        <v>435</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172</v>
      </c>
      <c r="DH111" s="861"/>
      <c r="DI111" s="861"/>
      <c r="DJ111" s="861"/>
      <c r="DK111" s="861"/>
      <c r="DL111" s="861" t="s">
        <v>172</v>
      </c>
      <c r="DM111" s="861"/>
      <c r="DN111" s="861"/>
      <c r="DO111" s="861"/>
      <c r="DP111" s="861"/>
      <c r="DQ111" s="861" t="s">
        <v>431</v>
      </c>
      <c r="DR111" s="861"/>
      <c r="DS111" s="861"/>
      <c r="DT111" s="861"/>
      <c r="DU111" s="861"/>
      <c r="DV111" s="838" t="s">
        <v>431</v>
      </c>
      <c r="DW111" s="838"/>
      <c r="DX111" s="838"/>
      <c r="DY111" s="838"/>
      <c r="DZ111" s="839"/>
    </row>
    <row r="112" spans="1:131" s="247" customFormat="1" ht="26.25" customHeight="1" x14ac:dyDescent="0.15">
      <c r="A112" s="963" t="s">
        <v>436</v>
      </c>
      <c r="B112" s="964"/>
      <c r="C112" s="794" t="s">
        <v>437</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431</v>
      </c>
      <c r="AB112" s="824"/>
      <c r="AC112" s="824"/>
      <c r="AD112" s="824"/>
      <c r="AE112" s="825"/>
      <c r="AF112" s="826" t="s">
        <v>172</v>
      </c>
      <c r="AG112" s="824"/>
      <c r="AH112" s="824"/>
      <c r="AI112" s="824"/>
      <c r="AJ112" s="825"/>
      <c r="AK112" s="826" t="s">
        <v>431</v>
      </c>
      <c r="AL112" s="824"/>
      <c r="AM112" s="824"/>
      <c r="AN112" s="824"/>
      <c r="AO112" s="825"/>
      <c r="AP112" s="871" t="s">
        <v>431</v>
      </c>
      <c r="AQ112" s="872"/>
      <c r="AR112" s="872"/>
      <c r="AS112" s="872"/>
      <c r="AT112" s="873"/>
      <c r="AU112" s="983"/>
      <c r="AV112" s="984"/>
      <c r="AW112" s="984"/>
      <c r="AX112" s="984"/>
      <c r="AY112" s="984"/>
      <c r="AZ112" s="859" t="s">
        <v>438</v>
      </c>
      <c r="BA112" s="794"/>
      <c r="BB112" s="794"/>
      <c r="BC112" s="794"/>
      <c r="BD112" s="794"/>
      <c r="BE112" s="794"/>
      <c r="BF112" s="794"/>
      <c r="BG112" s="794"/>
      <c r="BH112" s="794"/>
      <c r="BI112" s="794"/>
      <c r="BJ112" s="794"/>
      <c r="BK112" s="794"/>
      <c r="BL112" s="794"/>
      <c r="BM112" s="794"/>
      <c r="BN112" s="794"/>
      <c r="BO112" s="794"/>
      <c r="BP112" s="795"/>
      <c r="BQ112" s="860">
        <v>3931350</v>
      </c>
      <c r="BR112" s="861"/>
      <c r="BS112" s="861"/>
      <c r="BT112" s="861"/>
      <c r="BU112" s="861"/>
      <c r="BV112" s="861">
        <v>3477595</v>
      </c>
      <c r="BW112" s="861"/>
      <c r="BX112" s="861"/>
      <c r="BY112" s="861"/>
      <c r="BZ112" s="861"/>
      <c r="CA112" s="861">
        <v>3612768</v>
      </c>
      <c r="CB112" s="861"/>
      <c r="CC112" s="861"/>
      <c r="CD112" s="861"/>
      <c r="CE112" s="861"/>
      <c r="CF112" s="922">
        <v>38.299999999999997</v>
      </c>
      <c r="CG112" s="923"/>
      <c r="CH112" s="923"/>
      <c r="CI112" s="923"/>
      <c r="CJ112" s="923"/>
      <c r="CK112" s="978"/>
      <c r="CL112" s="865"/>
      <c r="CM112" s="868" t="s">
        <v>439</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431</v>
      </c>
      <c r="DH112" s="861"/>
      <c r="DI112" s="861"/>
      <c r="DJ112" s="861"/>
      <c r="DK112" s="861"/>
      <c r="DL112" s="861" t="s">
        <v>431</v>
      </c>
      <c r="DM112" s="861"/>
      <c r="DN112" s="861"/>
      <c r="DO112" s="861"/>
      <c r="DP112" s="861"/>
      <c r="DQ112" s="861" t="s">
        <v>431</v>
      </c>
      <c r="DR112" s="861"/>
      <c r="DS112" s="861"/>
      <c r="DT112" s="861"/>
      <c r="DU112" s="861"/>
      <c r="DV112" s="838" t="s">
        <v>431</v>
      </c>
      <c r="DW112" s="838"/>
      <c r="DX112" s="838"/>
      <c r="DY112" s="838"/>
      <c r="DZ112" s="839"/>
    </row>
    <row r="113" spans="1:130" s="247" customFormat="1" ht="26.25" customHeight="1" x14ac:dyDescent="0.15">
      <c r="A113" s="965"/>
      <c r="B113" s="966"/>
      <c r="C113" s="794" t="s">
        <v>440</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307141</v>
      </c>
      <c r="AB113" s="970"/>
      <c r="AC113" s="970"/>
      <c r="AD113" s="970"/>
      <c r="AE113" s="971"/>
      <c r="AF113" s="972">
        <v>326368</v>
      </c>
      <c r="AG113" s="970"/>
      <c r="AH113" s="970"/>
      <c r="AI113" s="970"/>
      <c r="AJ113" s="971"/>
      <c r="AK113" s="972">
        <v>327212</v>
      </c>
      <c r="AL113" s="970"/>
      <c r="AM113" s="970"/>
      <c r="AN113" s="970"/>
      <c r="AO113" s="971"/>
      <c r="AP113" s="973">
        <v>3.5</v>
      </c>
      <c r="AQ113" s="974"/>
      <c r="AR113" s="974"/>
      <c r="AS113" s="974"/>
      <c r="AT113" s="975"/>
      <c r="AU113" s="983"/>
      <c r="AV113" s="984"/>
      <c r="AW113" s="984"/>
      <c r="AX113" s="984"/>
      <c r="AY113" s="984"/>
      <c r="AZ113" s="859" t="s">
        <v>441</v>
      </c>
      <c r="BA113" s="794"/>
      <c r="BB113" s="794"/>
      <c r="BC113" s="794"/>
      <c r="BD113" s="794"/>
      <c r="BE113" s="794"/>
      <c r="BF113" s="794"/>
      <c r="BG113" s="794"/>
      <c r="BH113" s="794"/>
      <c r="BI113" s="794"/>
      <c r="BJ113" s="794"/>
      <c r="BK113" s="794"/>
      <c r="BL113" s="794"/>
      <c r="BM113" s="794"/>
      <c r="BN113" s="794"/>
      <c r="BO113" s="794"/>
      <c r="BP113" s="795"/>
      <c r="BQ113" s="860">
        <v>570951</v>
      </c>
      <c r="BR113" s="861"/>
      <c r="BS113" s="861"/>
      <c r="BT113" s="861"/>
      <c r="BU113" s="861"/>
      <c r="BV113" s="861">
        <v>389179</v>
      </c>
      <c r="BW113" s="861"/>
      <c r="BX113" s="861"/>
      <c r="BY113" s="861"/>
      <c r="BZ113" s="861"/>
      <c r="CA113" s="861">
        <v>280332</v>
      </c>
      <c r="CB113" s="861"/>
      <c r="CC113" s="861"/>
      <c r="CD113" s="861"/>
      <c r="CE113" s="861"/>
      <c r="CF113" s="922">
        <v>3</v>
      </c>
      <c r="CG113" s="923"/>
      <c r="CH113" s="923"/>
      <c r="CI113" s="923"/>
      <c r="CJ113" s="923"/>
      <c r="CK113" s="978"/>
      <c r="CL113" s="865"/>
      <c r="CM113" s="868" t="s">
        <v>442</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431</v>
      </c>
      <c r="DH113" s="824"/>
      <c r="DI113" s="824"/>
      <c r="DJ113" s="824"/>
      <c r="DK113" s="825"/>
      <c r="DL113" s="826" t="s">
        <v>431</v>
      </c>
      <c r="DM113" s="824"/>
      <c r="DN113" s="824"/>
      <c r="DO113" s="824"/>
      <c r="DP113" s="825"/>
      <c r="DQ113" s="826" t="s">
        <v>431</v>
      </c>
      <c r="DR113" s="824"/>
      <c r="DS113" s="824"/>
      <c r="DT113" s="824"/>
      <c r="DU113" s="825"/>
      <c r="DV113" s="871" t="s">
        <v>431</v>
      </c>
      <c r="DW113" s="872"/>
      <c r="DX113" s="872"/>
      <c r="DY113" s="872"/>
      <c r="DZ113" s="873"/>
    </row>
    <row r="114" spans="1:130" s="247" customFormat="1" ht="26.25" customHeight="1" x14ac:dyDescent="0.15">
      <c r="A114" s="965"/>
      <c r="B114" s="966"/>
      <c r="C114" s="794" t="s">
        <v>443</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196211</v>
      </c>
      <c r="AB114" s="824"/>
      <c r="AC114" s="824"/>
      <c r="AD114" s="824"/>
      <c r="AE114" s="825"/>
      <c r="AF114" s="826">
        <v>141627</v>
      </c>
      <c r="AG114" s="824"/>
      <c r="AH114" s="824"/>
      <c r="AI114" s="824"/>
      <c r="AJ114" s="825"/>
      <c r="AK114" s="826">
        <v>126607</v>
      </c>
      <c r="AL114" s="824"/>
      <c r="AM114" s="824"/>
      <c r="AN114" s="824"/>
      <c r="AO114" s="825"/>
      <c r="AP114" s="871">
        <v>1.3</v>
      </c>
      <c r="AQ114" s="872"/>
      <c r="AR114" s="872"/>
      <c r="AS114" s="872"/>
      <c r="AT114" s="873"/>
      <c r="AU114" s="983"/>
      <c r="AV114" s="984"/>
      <c r="AW114" s="984"/>
      <c r="AX114" s="984"/>
      <c r="AY114" s="984"/>
      <c r="AZ114" s="859" t="s">
        <v>444</v>
      </c>
      <c r="BA114" s="794"/>
      <c r="BB114" s="794"/>
      <c r="BC114" s="794"/>
      <c r="BD114" s="794"/>
      <c r="BE114" s="794"/>
      <c r="BF114" s="794"/>
      <c r="BG114" s="794"/>
      <c r="BH114" s="794"/>
      <c r="BI114" s="794"/>
      <c r="BJ114" s="794"/>
      <c r="BK114" s="794"/>
      <c r="BL114" s="794"/>
      <c r="BM114" s="794"/>
      <c r="BN114" s="794"/>
      <c r="BO114" s="794"/>
      <c r="BP114" s="795"/>
      <c r="BQ114" s="860">
        <v>1732201</v>
      </c>
      <c r="BR114" s="861"/>
      <c r="BS114" s="861"/>
      <c r="BT114" s="861"/>
      <c r="BU114" s="861"/>
      <c r="BV114" s="861">
        <v>1256819</v>
      </c>
      <c r="BW114" s="861"/>
      <c r="BX114" s="861"/>
      <c r="BY114" s="861"/>
      <c r="BZ114" s="861"/>
      <c r="CA114" s="861">
        <v>1190320</v>
      </c>
      <c r="CB114" s="861"/>
      <c r="CC114" s="861"/>
      <c r="CD114" s="861"/>
      <c r="CE114" s="861"/>
      <c r="CF114" s="922">
        <v>12.6</v>
      </c>
      <c r="CG114" s="923"/>
      <c r="CH114" s="923"/>
      <c r="CI114" s="923"/>
      <c r="CJ114" s="923"/>
      <c r="CK114" s="978"/>
      <c r="CL114" s="865"/>
      <c r="CM114" s="868" t="s">
        <v>445</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431</v>
      </c>
      <c r="DH114" s="824"/>
      <c r="DI114" s="824"/>
      <c r="DJ114" s="824"/>
      <c r="DK114" s="825"/>
      <c r="DL114" s="826" t="s">
        <v>431</v>
      </c>
      <c r="DM114" s="824"/>
      <c r="DN114" s="824"/>
      <c r="DO114" s="824"/>
      <c r="DP114" s="825"/>
      <c r="DQ114" s="826" t="s">
        <v>431</v>
      </c>
      <c r="DR114" s="824"/>
      <c r="DS114" s="824"/>
      <c r="DT114" s="824"/>
      <c r="DU114" s="825"/>
      <c r="DV114" s="871" t="s">
        <v>431</v>
      </c>
      <c r="DW114" s="872"/>
      <c r="DX114" s="872"/>
      <c r="DY114" s="872"/>
      <c r="DZ114" s="873"/>
    </row>
    <row r="115" spans="1:130" s="247" customFormat="1" ht="26.25" customHeight="1" x14ac:dyDescent="0.15">
      <c r="A115" s="965"/>
      <c r="B115" s="966"/>
      <c r="C115" s="794" t="s">
        <v>446</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t="s">
        <v>431</v>
      </c>
      <c r="AB115" s="970"/>
      <c r="AC115" s="970"/>
      <c r="AD115" s="970"/>
      <c r="AE115" s="971"/>
      <c r="AF115" s="972" t="s">
        <v>431</v>
      </c>
      <c r="AG115" s="970"/>
      <c r="AH115" s="970"/>
      <c r="AI115" s="970"/>
      <c r="AJ115" s="971"/>
      <c r="AK115" s="972" t="s">
        <v>431</v>
      </c>
      <c r="AL115" s="970"/>
      <c r="AM115" s="970"/>
      <c r="AN115" s="970"/>
      <c r="AO115" s="971"/>
      <c r="AP115" s="973" t="s">
        <v>431</v>
      </c>
      <c r="AQ115" s="974"/>
      <c r="AR115" s="974"/>
      <c r="AS115" s="974"/>
      <c r="AT115" s="975"/>
      <c r="AU115" s="983"/>
      <c r="AV115" s="984"/>
      <c r="AW115" s="984"/>
      <c r="AX115" s="984"/>
      <c r="AY115" s="984"/>
      <c r="AZ115" s="859" t="s">
        <v>447</v>
      </c>
      <c r="BA115" s="794"/>
      <c r="BB115" s="794"/>
      <c r="BC115" s="794"/>
      <c r="BD115" s="794"/>
      <c r="BE115" s="794"/>
      <c r="BF115" s="794"/>
      <c r="BG115" s="794"/>
      <c r="BH115" s="794"/>
      <c r="BI115" s="794"/>
      <c r="BJ115" s="794"/>
      <c r="BK115" s="794"/>
      <c r="BL115" s="794"/>
      <c r="BM115" s="794"/>
      <c r="BN115" s="794"/>
      <c r="BO115" s="794"/>
      <c r="BP115" s="795"/>
      <c r="BQ115" s="860" t="s">
        <v>431</v>
      </c>
      <c r="BR115" s="861"/>
      <c r="BS115" s="861"/>
      <c r="BT115" s="861"/>
      <c r="BU115" s="861"/>
      <c r="BV115" s="861" t="s">
        <v>431</v>
      </c>
      <c r="BW115" s="861"/>
      <c r="BX115" s="861"/>
      <c r="BY115" s="861"/>
      <c r="BZ115" s="861"/>
      <c r="CA115" s="861" t="s">
        <v>172</v>
      </c>
      <c r="CB115" s="861"/>
      <c r="CC115" s="861"/>
      <c r="CD115" s="861"/>
      <c r="CE115" s="861"/>
      <c r="CF115" s="922" t="s">
        <v>431</v>
      </c>
      <c r="CG115" s="923"/>
      <c r="CH115" s="923"/>
      <c r="CI115" s="923"/>
      <c r="CJ115" s="923"/>
      <c r="CK115" s="978"/>
      <c r="CL115" s="865"/>
      <c r="CM115" s="859" t="s">
        <v>448</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431</v>
      </c>
      <c r="DH115" s="824"/>
      <c r="DI115" s="824"/>
      <c r="DJ115" s="824"/>
      <c r="DK115" s="825"/>
      <c r="DL115" s="826" t="s">
        <v>431</v>
      </c>
      <c r="DM115" s="824"/>
      <c r="DN115" s="824"/>
      <c r="DO115" s="824"/>
      <c r="DP115" s="825"/>
      <c r="DQ115" s="826" t="s">
        <v>431</v>
      </c>
      <c r="DR115" s="824"/>
      <c r="DS115" s="824"/>
      <c r="DT115" s="824"/>
      <c r="DU115" s="825"/>
      <c r="DV115" s="871" t="s">
        <v>431</v>
      </c>
      <c r="DW115" s="872"/>
      <c r="DX115" s="872"/>
      <c r="DY115" s="872"/>
      <c r="DZ115" s="873"/>
    </row>
    <row r="116" spans="1:130" s="247" customFormat="1" ht="26.25" customHeight="1" x14ac:dyDescent="0.15">
      <c r="A116" s="967"/>
      <c r="B116" s="968"/>
      <c r="C116" s="927" t="s">
        <v>449</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172</v>
      </c>
      <c r="AB116" s="824"/>
      <c r="AC116" s="824"/>
      <c r="AD116" s="824"/>
      <c r="AE116" s="825"/>
      <c r="AF116" s="826" t="s">
        <v>431</v>
      </c>
      <c r="AG116" s="824"/>
      <c r="AH116" s="824"/>
      <c r="AI116" s="824"/>
      <c r="AJ116" s="825"/>
      <c r="AK116" s="826" t="s">
        <v>431</v>
      </c>
      <c r="AL116" s="824"/>
      <c r="AM116" s="824"/>
      <c r="AN116" s="824"/>
      <c r="AO116" s="825"/>
      <c r="AP116" s="871" t="s">
        <v>431</v>
      </c>
      <c r="AQ116" s="872"/>
      <c r="AR116" s="872"/>
      <c r="AS116" s="872"/>
      <c r="AT116" s="873"/>
      <c r="AU116" s="983"/>
      <c r="AV116" s="984"/>
      <c r="AW116" s="984"/>
      <c r="AX116" s="984"/>
      <c r="AY116" s="984"/>
      <c r="AZ116" s="910" t="s">
        <v>450</v>
      </c>
      <c r="BA116" s="911"/>
      <c r="BB116" s="911"/>
      <c r="BC116" s="911"/>
      <c r="BD116" s="911"/>
      <c r="BE116" s="911"/>
      <c r="BF116" s="911"/>
      <c r="BG116" s="911"/>
      <c r="BH116" s="911"/>
      <c r="BI116" s="911"/>
      <c r="BJ116" s="911"/>
      <c r="BK116" s="911"/>
      <c r="BL116" s="911"/>
      <c r="BM116" s="911"/>
      <c r="BN116" s="911"/>
      <c r="BO116" s="911"/>
      <c r="BP116" s="912"/>
      <c r="BQ116" s="860" t="s">
        <v>431</v>
      </c>
      <c r="BR116" s="861"/>
      <c r="BS116" s="861"/>
      <c r="BT116" s="861"/>
      <c r="BU116" s="861"/>
      <c r="BV116" s="861" t="s">
        <v>172</v>
      </c>
      <c r="BW116" s="861"/>
      <c r="BX116" s="861"/>
      <c r="BY116" s="861"/>
      <c r="BZ116" s="861"/>
      <c r="CA116" s="861" t="s">
        <v>431</v>
      </c>
      <c r="CB116" s="861"/>
      <c r="CC116" s="861"/>
      <c r="CD116" s="861"/>
      <c r="CE116" s="861"/>
      <c r="CF116" s="922" t="s">
        <v>172</v>
      </c>
      <c r="CG116" s="923"/>
      <c r="CH116" s="923"/>
      <c r="CI116" s="923"/>
      <c r="CJ116" s="923"/>
      <c r="CK116" s="978"/>
      <c r="CL116" s="865"/>
      <c r="CM116" s="868" t="s">
        <v>451</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431</v>
      </c>
      <c r="DH116" s="824"/>
      <c r="DI116" s="824"/>
      <c r="DJ116" s="824"/>
      <c r="DK116" s="825"/>
      <c r="DL116" s="826" t="s">
        <v>431</v>
      </c>
      <c r="DM116" s="824"/>
      <c r="DN116" s="824"/>
      <c r="DO116" s="824"/>
      <c r="DP116" s="825"/>
      <c r="DQ116" s="826" t="s">
        <v>431</v>
      </c>
      <c r="DR116" s="824"/>
      <c r="DS116" s="824"/>
      <c r="DT116" s="824"/>
      <c r="DU116" s="825"/>
      <c r="DV116" s="871" t="s">
        <v>431</v>
      </c>
      <c r="DW116" s="872"/>
      <c r="DX116" s="872"/>
      <c r="DY116" s="872"/>
      <c r="DZ116" s="873"/>
    </row>
    <row r="117" spans="1:130" s="247" customFormat="1" ht="26.25" customHeight="1" x14ac:dyDescent="0.15">
      <c r="A117" s="948" t="s">
        <v>184</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452</v>
      </c>
      <c r="Z117" s="950"/>
      <c r="AA117" s="955">
        <v>1840557</v>
      </c>
      <c r="AB117" s="956"/>
      <c r="AC117" s="956"/>
      <c r="AD117" s="956"/>
      <c r="AE117" s="957"/>
      <c r="AF117" s="958">
        <v>1793617</v>
      </c>
      <c r="AG117" s="956"/>
      <c r="AH117" s="956"/>
      <c r="AI117" s="956"/>
      <c r="AJ117" s="957"/>
      <c r="AK117" s="958">
        <v>1833017</v>
      </c>
      <c r="AL117" s="956"/>
      <c r="AM117" s="956"/>
      <c r="AN117" s="956"/>
      <c r="AO117" s="957"/>
      <c r="AP117" s="959"/>
      <c r="AQ117" s="960"/>
      <c r="AR117" s="960"/>
      <c r="AS117" s="960"/>
      <c r="AT117" s="961"/>
      <c r="AU117" s="983"/>
      <c r="AV117" s="984"/>
      <c r="AW117" s="984"/>
      <c r="AX117" s="984"/>
      <c r="AY117" s="984"/>
      <c r="AZ117" s="910" t="s">
        <v>453</v>
      </c>
      <c r="BA117" s="911"/>
      <c r="BB117" s="911"/>
      <c r="BC117" s="911"/>
      <c r="BD117" s="911"/>
      <c r="BE117" s="911"/>
      <c r="BF117" s="911"/>
      <c r="BG117" s="911"/>
      <c r="BH117" s="911"/>
      <c r="BI117" s="911"/>
      <c r="BJ117" s="911"/>
      <c r="BK117" s="911"/>
      <c r="BL117" s="911"/>
      <c r="BM117" s="911"/>
      <c r="BN117" s="911"/>
      <c r="BO117" s="911"/>
      <c r="BP117" s="912"/>
      <c r="BQ117" s="860" t="s">
        <v>172</v>
      </c>
      <c r="BR117" s="861"/>
      <c r="BS117" s="861"/>
      <c r="BT117" s="861"/>
      <c r="BU117" s="861"/>
      <c r="BV117" s="861" t="s">
        <v>454</v>
      </c>
      <c r="BW117" s="861"/>
      <c r="BX117" s="861"/>
      <c r="BY117" s="861"/>
      <c r="BZ117" s="861"/>
      <c r="CA117" s="861" t="s">
        <v>172</v>
      </c>
      <c r="CB117" s="861"/>
      <c r="CC117" s="861"/>
      <c r="CD117" s="861"/>
      <c r="CE117" s="861"/>
      <c r="CF117" s="922" t="s">
        <v>172</v>
      </c>
      <c r="CG117" s="923"/>
      <c r="CH117" s="923"/>
      <c r="CI117" s="923"/>
      <c r="CJ117" s="923"/>
      <c r="CK117" s="978"/>
      <c r="CL117" s="865"/>
      <c r="CM117" s="868" t="s">
        <v>455</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456</v>
      </c>
      <c r="DH117" s="824"/>
      <c r="DI117" s="824"/>
      <c r="DJ117" s="824"/>
      <c r="DK117" s="825"/>
      <c r="DL117" s="826" t="s">
        <v>172</v>
      </c>
      <c r="DM117" s="824"/>
      <c r="DN117" s="824"/>
      <c r="DO117" s="824"/>
      <c r="DP117" s="825"/>
      <c r="DQ117" s="826" t="s">
        <v>457</v>
      </c>
      <c r="DR117" s="824"/>
      <c r="DS117" s="824"/>
      <c r="DT117" s="824"/>
      <c r="DU117" s="825"/>
      <c r="DV117" s="871" t="s">
        <v>172</v>
      </c>
      <c r="DW117" s="872"/>
      <c r="DX117" s="872"/>
      <c r="DY117" s="872"/>
      <c r="DZ117" s="873"/>
    </row>
    <row r="118" spans="1:130" s="247" customFormat="1" ht="26.25" customHeight="1" x14ac:dyDescent="0.15">
      <c r="A118" s="948" t="s">
        <v>426</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424</v>
      </c>
      <c r="AB118" s="949"/>
      <c r="AC118" s="949"/>
      <c r="AD118" s="949"/>
      <c r="AE118" s="950"/>
      <c r="AF118" s="951" t="s">
        <v>305</v>
      </c>
      <c r="AG118" s="949"/>
      <c r="AH118" s="949"/>
      <c r="AI118" s="949"/>
      <c r="AJ118" s="950"/>
      <c r="AK118" s="951" t="s">
        <v>304</v>
      </c>
      <c r="AL118" s="949"/>
      <c r="AM118" s="949"/>
      <c r="AN118" s="949"/>
      <c r="AO118" s="950"/>
      <c r="AP118" s="952" t="s">
        <v>425</v>
      </c>
      <c r="AQ118" s="953"/>
      <c r="AR118" s="953"/>
      <c r="AS118" s="953"/>
      <c r="AT118" s="954"/>
      <c r="AU118" s="983"/>
      <c r="AV118" s="984"/>
      <c r="AW118" s="984"/>
      <c r="AX118" s="984"/>
      <c r="AY118" s="984"/>
      <c r="AZ118" s="926" t="s">
        <v>458</v>
      </c>
      <c r="BA118" s="927"/>
      <c r="BB118" s="927"/>
      <c r="BC118" s="927"/>
      <c r="BD118" s="927"/>
      <c r="BE118" s="927"/>
      <c r="BF118" s="927"/>
      <c r="BG118" s="927"/>
      <c r="BH118" s="927"/>
      <c r="BI118" s="927"/>
      <c r="BJ118" s="927"/>
      <c r="BK118" s="927"/>
      <c r="BL118" s="927"/>
      <c r="BM118" s="927"/>
      <c r="BN118" s="927"/>
      <c r="BO118" s="927"/>
      <c r="BP118" s="928"/>
      <c r="BQ118" s="929" t="s">
        <v>172</v>
      </c>
      <c r="BR118" s="892"/>
      <c r="BS118" s="892"/>
      <c r="BT118" s="892"/>
      <c r="BU118" s="892"/>
      <c r="BV118" s="892" t="s">
        <v>172</v>
      </c>
      <c r="BW118" s="892"/>
      <c r="BX118" s="892"/>
      <c r="BY118" s="892"/>
      <c r="BZ118" s="892"/>
      <c r="CA118" s="892" t="s">
        <v>172</v>
      </c>
      <c r="CB118" s="892"/>
      <c r="CC118" s="892"/>
      <c r="CD118" s="892"/>
      <c r="CE118" s="892"/>
      <c r="CF118" s="922" t="s">
        <v>456</v>
      </c>
      <c r="CG118" s="923"/>
      <c r="CH118" s="923"/>
      <c r="CI118" s="923"/>
      <c r="CJ118" s="923"/>
      <c r="CK118" s="978"/>
      <c r="CL118" s="865"/>
      <c r="CM118" s="868" t="s">
        <v>459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172</v>
      </c>
      <c r="DH118" s="824"/>
      <c r="DI118" s="824"/>
      <c r="DJ118" s="824"/>
      <c r="DK118" s="825"/>
      <c r="DL118" s="826" t="s">
        <v>172</v>
      </c>
      <c r="DM118" s="824"/>
      <c r="DN118" s="824"/>
      <c r="DO118" s="824"/>
      <c r="DP118" s="825"/>
      <c r="DQ118" s="826" t="s">
        <v>172</v>
      </c>
      <c r="DR118" s="824"/>
      <c r="DS118" s="824"/>
      <c r="DT118" s="824"/>
      <c r="DU118" s="825"/>
      <c r="DV118" s="871" t="s">
        <v>172</v>
      </c>
      <c r="DW118" s="872"/>
      <c r="DX118" s="872"/>
      <c r="DY118" s="872"/>
      <c r="DZ118" s="873"/>
    </row>
    <row r="119" spans="1:130" s="247" customFormat="1" ht="26.25" customHeight="1" x14ac:dyDescent="0.15">
      <c r="A119" s="862" t="s">
        <v>429</v>
      </c>
      <c r="B119" s="863"/>
      <c r="C119" s="938" t="s">
        <v>430</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172</v>
      </c>
      <c r="AB119" s="942"/>
      <c r="AC119" s="942"/>
      <c r="AD119" s="942"/>
      <c r="AE119" s="943"/>
      <c r="AF119" s="944" t="s">
        <v>172</v>
      </c>
      <c r="AG119" s="942"/>
      <c r="AH119" s="942"/>
      <c r="AI119" s="942"/>
      <c r="AJ119" s="943"/>
      <c r="AK119" s="944" t="s">
        <v>172</v>
      </c>
      <c r="AL119" s="942"/>
      <c r="AM119" s="942"/>
      <c r="AN119" s="942"/>
      <c r="AO119" s="943"/>
      <c r="AP119" s="945" t="s">
        <v>172</v>
      </c>
      <c r="AQ119" s="946"/>
      <c r="AR119" s="946"/>
      <c r="AS119" s="946"/>
      <c r="AT119" s="947"/>
      <c r="AU119" s="985"/>
      <c r="AV119" s="986"/>
      <c r="AW119" s="986"/>
      <c r="AX119" s="986"/>
      <c r="AY119" s="986"/>
      <c r="AZ119" s="278" t="s">
        <v>184</v>
      </c>
      <c r="BA119" s="278"/>
      <c r="BB119" s="278"/>
      <c r="BC119" s="278"/>
      <c r="BD119" s="278"/>
      <c r="BE119" s="278"/>
      <c r="BF119" s="278"/>
      <c r="BG119" s="278"/>
      <c r="BH119" s="278"/>
      <c r="BI119" s="278"/>
      <c r="BJ119" s="278"/>
      <c r="BK119" s="278"/>
      <c r="BL119" s="278"/>
      <c r="BM119" s="278"/>
      <c r="BN119" s="278"/>
      <c r="BO119" s="924" t="s">
        <v>460</v>
      </c>
      <c r="BP119" s="925"/>
      <c r="BQ119" s="929">
        <v>23407259</v>
      </c>
      <c r="BR119" s="892"/>
      <c r="BS119" s="892"/>
      <c r="BT119" s="892"/>
      <c r="BU119" s="892"/>
      <c r="BV119" s="892">
        <v>23612999</v>
      </c>
      <c r="BW119" s="892"/>
      <c r="BX119" s="892"/>
      <c r="BY119" s="892"/>
      <c r="BZ119" s="892"/>
      <c r="CA119" s="892">
        <v>23942902</v>
      </c>
      <c r="CB119" s="892"/>
      <c r="CC119" s="892"/>
      <c r="CD119" s="892"/>
      <c r="CE119" s="892"/>
      <c r="CF119" s="790"/>
      <c r="CG119" s="791"/>
      <c r="CH119" s="791"/>
      <c r="CI119" s="791"/>
      <c r="CJ119" s="881"/>
      <c r="CK119" s="979"/>
      <c r="CL119" s="867"/>
      <c r="CM119" s="885" t="s">
        <v>461</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172</v>
      </c>
      <c r="DH119" s="807"/>
      <c r="DI119" s="807"/>
      <c r="DJ119" s="807"/>
      <c r="DK119" s="808"/>
      <c r="DL119" s="809" t="s">
        <v>172</v>
      </c>
      <c r="DM119" s="807"/>
      <c r="DN119" s="807"/>
      <c r="DO119" s="807"/>
      <c r="DP119" s="808"/>
      <c r="DQ119" s="809" t="s">
        <v>172</v>
      </c>
      <c r="DR119" s="807"/>
      <c r="DS119" s="807"/>
      <c r="DT119" s="807"/>
      <c r="DU119" s="808"/>
      <c r="DV119" s="895" t="s">
        <v>172</v>
      </c>
      <c r="DW119" s="896"/>
      <c r="DX119" s="896"/>
      <c r="DY119" s="896"/>
      <c r="DZ119" s="897"/>
    </row>
    <row r="120" spans="1:130" s="247" customFormat="1" ht="26.25" customHeight="1" x14ac:dyDescent="0.15">
      <c r="A120" s="864"/>
      <c r="B120" s="865"/>
      <c r="C120" s="868" t="s">
        <v>435</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454</v>
      </c>
      <c r="AB120" s="824"/>
      <c r="AC120" s="824"/>
      <c r="AD120" s="824"/>
      <c r="AE120" s="825"/>
      <c r="AF120" s="826" t="s">
        <v>454</v>
      </c>
      <c r="AG120" s="824"/>
      <c r="AH120" s="824"/>
      <c r="AI120" s="824"/>
      <c r="AJ120" s="825"/>
      <c r="AK120" s="826" t="s">
        <v>172</v>
      </c>
      <c r="AL120" s="824"/>
      <c r="AM120" s="824"/>
      <c r="AN120" s="824"/>
      <c r="AO120" s="825"/>
      <c r="AP120" s="871" t="s">
        <v>172</v>
      </c>
      <c r="AQ120" s="872"/>
      <c r="AR120" s="872"/>
      <c r="AS120" s="872"/>
      <c r="AT120" s="873"/>
      <c r="AU120" s="930" t="s">
        <v>462</v>
      </c>
      <c r="AV120" s="931"/>
      <c r="AW120" s="931"/>
      <c r="AX120" s="931"/>
      <c r="AY120" s="932"/>
      <c r="AZ120" s="907" t="s">
        <v>463</v>
      </c>
      <c r="BA120" s="852"/>
      <c r="BB120" s="852"/>
      <c r="BC120" s="852"/>
      <c r="BD120" s="852"/>
      <c r="BE120" s="852"/>
      <c r="BF120" s="852"/>
      <c r="BG120" s="852"/>
      <c r="BH120" s="852"/>
      <c r="BI120" s="852"/>
      <c r="BJ120" s="852"/>
      <c r="BK120" s="852"/>
      <c r="BL120" s="852"/>
      <c r="BM120" s="852"/>
      <c r="BN120" s="852"/>
      <c r="BO120" s="852"/>
      <c r="BP120" s="853"/>
      <c r="BQ120" s="908">
        <v>2795979</v>
      </c>
      <c r="BR120" s="889"/>
      <c r="BS120" s="889"/>
      <c r="BT120" s="889"/>
      <c r="BU120" s="889"/>
      <c r="BV120" s="889">
        <v>3246237</v>
      </c>
      <c r="BW120" s="889"/>
      <c r="BX120" s="889"/>
      <c r="BY120" s="889"/>
      <c r="BZ120" s="889"/>
      <c r="CA120" s="889">
        <v>3370456</v>
      </c>
      <c r="CB120" s="889"/>
      <c r="CC120" s="889"/>
      <c r="CD120" s="889"/>
      <c r="CE120" s="889"/>
      <c r="CF120" s="913">
        <v>35.700000000000003</v>
      </c>
      <c r="CG120" s="914"/>
      <c r="CH120" s="914"/>
      <c r="CI120" s="914"/>
      <c r="CJ120" s="914"/>
      <c r="CK120" s="915" t="s">
        <v>464</v>
      </c>
      <c r="CL120" s="899"/>
      <c r="CM120" s="899"/>
      <c r="CN120" s="899"/>
      <c r="CO120" s="900"/>
      <c r="CP120" s="919" t="s">
        <v>465</v>
      </c>
      <c r="CQ120" s="920"/>
      <c r="CR120" s="920"/>
      <c r="CS120" s="920"/>
      <c r="CT120" s="920"/>
      <c r="CU120" s="920"/>
      <c r="CV120" s="920"/>
      <c r="CW120" s="920"/>
      <c r="CX120" s="920"/>
      <c r="CY120" s="920"/>
      <c r="CZ120" s="920"/>
      <c r="DA120" s="920"/>
      <c r="DB120" s="920"/>
      <c r="DC120" s="920"/>
      <c r="DD120" s="920"/>
      <c r="DE120" s="920"/>
      <c r="DF120" s="921"/>
      <c r="DG120" s="908">
        <v>3304002</v>
      </c>
      <c r="DH120" s="889"/>
      <c r="DI120" s="889"/>
      <c r="DJ120" s="889"/>
      <c r="DK120" s="889"/>
      <c r="DL120" s="889">
        <v>3230535</v>
      </c>
      <c r="DM120" s="889"/>
      <c r="DN120" s="889"/>
      <c r="DO120" s="889"/>
      <c r="DP120" s="889"/>
      <c r="DQ120" s="889">
        <v>3337685</v>
      </c>
      <c r="DR120" s="889"/>
      <c r="DS120" s="889"/>
      <c r="DT120" s="889"/>
      <c r="DU120" s="889"/>
      <c r="DV120" s="890">
        <v>35.4</v>
      </c>
      <c r="DW120" s="890"/>
      <c r="DX120" s="890"/>
      <c r="DY120" s="890"/>
      <c r="DZ120" s="891"/>
    </row>
    <row r="121" spans="1:130" s="247" customFormat="1" ht="26.25" customHeight="1" x14ac:dyDescent="0.15">
      <c r="A121" s="864"/>
      <c r="B121" s="865"/>
      <c r="C121" s="910" t="s">
        <v>466</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172</v>
      </c>
      <c r="AB121" s="824"/>
      <c r="AC121" s="824"/>
      <c r="AD121" s="824"/>
      <c r="AE121" s="825"/>
      <c r="AF121" s="826" t="s">
        <v>172</v>
      </c>
      <c r="AG121" s="824"/>
      <c r="AH121" s="824"/>
      <c r="AI121" s="824"/>
      <c r="AJ121" s="825"/>
      <c r="AK121" s="826" t="s">
        <v>172</v>
      </c>
      <c r="AL121" s="824"/>
      <c r="AM121" s="824"/>
      <c r="AN121" s="824"/>
      <c r="AO121" s="825"/>
      <c r="AP121" s="871" t="s">
        <v>172</v>
      </c>
      <c r="AQ121" s="872"/>
      <c r="AR121" s="872"/>
      <c r="AS121" s="872"/>
      <c r="AT121" s="873"/>
      <c r="AU121" s="933"/>
      <c r="AV121" s="934"/>
      <c r="AW121" s="934"/>
      <c r="AX121" s="934"/>
      <c r="AY121" s="935"/>
      <c r="AZ121" s="859" t="s">
        <v>467</v>
      </c>
      <c r="BA121" s="794"/>
      <c r="BB121" s="794"/>
      <c r="BC121" s="794"/>
      <c r="BD121" s="794"/>
      <c r="BE121" s="794"/>
      <c r="BF121" s="794"/>
      <c r="BG121" s="794"/>
      <c r="BH121" s="794"/>
      <c r="BI121" s="794"/>
      <c r="BJ121" s="794"/>
      <c r="BK121" s="794"/>
      <c r="BL121" s="794"/>
      <c r="BM121" s="794"/>
      <c r="BN121" s="794"/>
      <c r="BO121" s="794"/>
      <c r="BP121" s="795"/>
      <c r="BQ121" s="860" t="s">
        <v>172</v>
      </c>
      <c r="BR121" s="861"/>
      <c r="BS121" s="861"/>
      <c r="BT121" s="861"/>
      <c r="BU121" s="861"/>
      <c r="BV121" s="861" t="s">
        <v>172</v>
      </c>
      <c r="BW121" s="861"/>
      <c r="BX121" s="861"/>
      <c r="BY121" s="861"/>
      <c r="BZ121" s="861"/>
      <c r="CA121" s="861" t="s">
        <v>172</v>
      </c>
      <c r="CB121" s="861"/>
      <c r="CC121" s="861"/>
      <c r="CD121" s="861"/>
      <c r="CE121" s="861"/>
      <c r="CF121" s="922" t="s">
        <v>172</v>
      </c>
      <c r="CG121" s="923"/>
      <c r="CH121" s="923"/>
      <c r="CI121" s="923"/>
      <c r="CJ121" s="923"/>
      <c r="CK121" s="916"/>
      <c r="CL121" s="902"/>
      <c r="CM121" s="902"/>
      <c r="CN121" s="902"/>
      <c r="CO121" s="903"/>
      <c r="CP121" s="882" t="s">
        <v>403</v>
      </c>
      <c r="CQ121" s="883"/>
      <c r="CR121" s="883"/>
      <c r="CS121" s="883"/>
      <c r="CT121" s="883"/>
      <c r="CU121" s="883"/>
      <c r="CV121" s="883"/>
      <c r="CW121" s="883"/>
      <c r="CX121" s="883"/>
      <c r="CY121" s="883"/>
      <c r="CZ121" s="883"/>
      <c r="DA121" s="883"/>
      <c r="DB121" s="883"/>
      <c r="DC121" s="883"/>
      <c r="DD121" s="883"/>
      <c r="DE121" s="883"/>
      <c r="DF121" s="884"/>
      <c r="DG121" s="860">
        <v>166558</v>
      </c>
      <c r="DH121" s="861"/>
      <c r="DI121" s="861"/>
      <c r="DJ121" s="861"/>
      <c r="DK121" s="861"/>
      <c r="DL121" s="861">
        <v>247060</v>
      </c>
      <c r="DM121" s="861"/>
      <c r="DN121" s="861"/>
      <c r="DO121" s="861"/>
      <c r="DP121" s="861"/>
      <c r="DQ121" s="861">
        <v>275083</v>
      </c>
      <c r="DR121" s="861"/>
      <c r="DS121" s="861"/>
      <c r="DT121" s="861"/>
      <c r="DU121" s="861"/>
      <c r="DV121" s="838">
        <v>2.9</v>
      </c>
      <c r="DW121" s="838"/>
      <c r="DX121" s="838"/>
      <c r="DY121" s="838"/>
      <c r="DZ121" s="839"/>
    </row>
    <row r="122" spans="1:130" s="247" customFormat="1" ht="26.25" customHeight="1" x14ac:dyDescent="0.15">
      <c r="A122" s="864"/>
      <c r="B122" s="865"/>
      <c r="C122" s="868" t="s">
        <v>445</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172</v>
      </c>
      <c r="AB122" s="824"/>
      <c r="AC122" s="824"/>
      <c r="AD122" s="824"/>
      <c r="AE122" s="825"/>
      <c r="AF122" s="826" t="s">
        <v>172</v>
      </c>
      <c r="AG122" s="824"/>
      <c r="AH122" s="824"/>
      <c r="AI122" s="824"/>
      <c r="AJ122" s="825"/>
      <c r="AK122" s="826" t="s">
        <v>454</v>
      </c>
      <c r="AL122" s="824"/>
      <c r="AM122" s="824"/>
      <c r="AN122" s="824"/>
      <c r="AO122" s="825"/>
      <c r="AP122" s="871" t="s">
        <v>172</v>
      </c>
      <c r="AQ122" s="872"/>
      <c r="AR122" s="872"/>
      <c r="AS122" s="872"/>
      <c r="AT122" s="873"/>
      <c r="AU122" s="933"/>
      <c r="AV122" s="934"/>
      <c r="AW122" s="934"/>
      <c r="AX122" s="934"/>
      <c r="AY122" s="935"/>
      <c r="AZ122" s="926" t="s">
        <v>468</v>
      </c>
      <c r="BA122" s="927"/>
      <c r="BB122" s="927"/>
      <c r="BC122" s="927"/>
      <c r="BD122" s="927"/>
      <c r="BE122" s="927"/>
      <c r="BF122" s="927"/>
      <c r="BG122" s="927"/>
      <c r="BH122" s="927"/>
      <c r="BI122" s="927"/>
      <c r="BJ122" s="927"/>
      <c r="BK122" s="927"/>
      <c r="BL122" s="927"/>
      <c r="BM122" s="927"/>
      <c r="BN122" s="927"/>
      <c r="BO122" s="927"/>
      <c r="BP122" s="928"/>
      <c r="BQ122" s="929">
        <v>14430868</v>
      </c>
      <c r="BR122" s="892"/>
      <c r="BS122" s="892"/>
      <c r="BT122" s="892"/>
      <c r="BU122" s="892"/>
      <c r="BV122" s="892">
        <v>14767257</v>
      </c>
      <c r="BW122" s="892"/>
      <c r="BX122" s="892"/>
      <c r="BY122" s="892"/>
      <c r="BZ122" s="892"/>
      <c r="CA122" s="892">
        <v>14311890</v>
      </c>
      <c r="CB122" s="892"/>
      <c r="CC122" s="892"/>
      <c r="CD122" s="892"/>
      <c r="CE122" s="892"/>
      <c r="CF122" s="893">
        <v>151.80000000000001</v>
      </c>
      <c r="CG122" s="894"/>
      <c r="CH122" s="894"/>
      <c r="CI122" s="894"/>
      <c r="CJ122" s="894"/>
      <c r="CK122" s="916"/>
      <c r="CL122" s="902"/>
      <c r="CM122" s="902"/>
      <c r="CN122" s="902"/>
      <c r="CO122" s="903"/>
      <c r="CP122" s="882" t="s">
        <v>469</v>
      </c>
      <c r="CQ122" s="883"/>
      <c r="CR122" s="883"/>
      <c r="CS122" s="883"/>
      <c r="CT122" s="883"/>
      <c r="CU122" s="883"/>
      <c r="CV122" s="883"/>
      <c r="CW122" s="883"/>
      <c r="CX122" s="883"/>
      <c r="CY122" s="883"/>
      <c r="CZ122" s="883"/>
      <c r="DA122" s="883"/>
      <c r="DB122" s="883"/>
      <c r="DC122" s="883"/>
      <c r="DD122" s="883"/>
      <c r="DE122" s="883"/>
      <c r="DF122" s="884"/>
      <c r="DG122" s="860" t="s">
        <v>454</v>
      </c>
      <c r="DH122" s="861"/>
      <c r="DI122" s="861"/>
      <c r="DJ122" s="861"/>
      <c r="DK122" s="861"/>
      <c r="DL122" s="861" t="s">
        <v>172</v>
      </c>
      <c r="DM122" s="861"/>
      <c r="DN122" s="861"/>
      <c r="DO122" s="861"/>
      <c r="DP122" s="861"/>
      <c r="DQ122" s="861" t="s">
        <v>456</v>
      </c>
      <c r="DR122" s="861"/>
      <c r="DS122" s="861"/>
      <c r="DT122" s="861"/>
      <c r="DU122" s="861"/>
      <c r="DV122" s="838" t="s">
        <v>172</v>
      </c>
      <c r="DW122" s="838"/>
      <c r="DX122" s="838"/>
      <c r="DY122" s="838"/>
      <c r="DZ122" s="839"/>
    </row>
    <row r="123" spans="1:130" s="247" customFormat="1" ht="26.25" customHeight="1" x14ac:dyDescent="0.15">
      <c r="A123" s="864"/>
      <c r="B123" s="865"/>
      <c r="C123" s="868" t="s">
        <v>451</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172</v>
      </c>
      <c r="AB123" s="824"/>
      <c r="AC123" s="824"/>
      <c r="AD123" s="824"/>
      <c r="AE123" s="825"/>
      <c r="AF123" s="826" t="s">
        <v>172</v>
      </c>
      <c r="AG123" s="824"/>
      <c r="AH123" s="824"/>
      <c r="AI123" s="824"/>
      <c r="AJ123" s="825"/>
      <c r="AK123" s="826" t="s">
        <v>172</v>
      </c>
      <c r="AL123" s="824"/>
      <c r="AM123" s="824"/>
      <c r="AN123" s="824"/>
      <c r="AO123" s="825"/>
      <c r="AP123" s="871" t="s">
        <v>172</v>
      </c>
      <c r="AQ123" s="872"/>
      <c r="AR123" s="872"/>
      <c r="AS123" s="872"/>
      <c r="AT123" s="873"/>
      <c r="AU123" s="936"/>
      <c r="AV123" s="937"/>
      <c r="AW123" s="937"/>
      <c r="AX123" s="937"/>
      <c r="AY123" s="937"/>
      <c r="AZ123" s="278" t="s">
        <v>184</v>
      </c>
      <c r="BA123" s="278"/>
      <c r="BB123" s="278"/>
      <c r="BC123" s="278"/>
      <c r="BD123" s="278"/>
      <c r="BE123" s="278"/>
      <c r="BF123" s="278"/>
      <c r="BG123" s="278"/>
      <c r="BH123" s="278"/>
      <c r="BI123" s="278"/>
      <c r="BJ123" s="278"/>
      <c r="BK123" s="278"/>
      <c r="BL123" s="278"/>
      <c r="BM123" s="278"/>
      <c r="BN123" s="278"/>
      <c r="BO123" s="924" t="s">
        <v>470</v>
      </c>
      <c r="BP123" s="925"/>
      <c r="BQ123" s="879">
        <v>17226847</v>
      </c>
      <c r="BR123" s="880"/>
      <c r="BS123" s="880"/>
      <c r="BT123" s="880"/>
      <c r="BU123" s="880"/>
      <c r="BV123" s="880">
        <v>18013494</v>
      </c>
      <c r="BW123" s="880"/>
      <c r="BX123" s="880"/>
      <c r="BY123" s="880"/>
      <c r="BZ123" s="880"/>
      <c r="CA123" s="880">
        <v>17682346</v>
      </c>
      <c r="CB123" s="880"/>
      <c r="CC123" s="880"/>
      <c r="CD123" s="880"/>
      <c r="CE123" s="880"/>
      <c r="CF123" s="790"/>
      <c r="CG123" s="791"/>
      <c r="CH123" s="791"/>
      <c r="CI123" s="791"/>
      <c r="CJ123" s="881"/>
      <c r="CK123" s="916"/>
      <c r="CL123" s="902"/>
      <c r="CM123" s="902"/>
      <c r="CN123" s="902"/>
      <c r="CO123" s="903"/>
      <c r="CP123" s="882" t="s">
        <v>471</v>
      </c>
      <c r="CQ123" s="883"/>
      <c r="CR123" s="883"/>
      <c r="CS123" s="883"/>
      <c r="CT123" s="883"/>
      <c r="CU123" s="883"/>
      <c r="CV123" s="883"/>
      <c r="CW123" s="883"/>
      <c r="CX123" s="883"/>
      <c r="CY123" s="883"/>
      <c r="CZ123" s="883"/>
      <c r="DA123" s="883"/>
      <c r="DB123" s="883"/>
      <c r="DC123" s="883"/>
      <c r="DD123" s="883"/>
      <c r="DE123" s="883"/>
      <c r="DF123" s="884"/>
      <c r="DG123" s="823" t="s">
        <v>172</v>
      </c>
      <c r="DH123" s="824"/>
      <c r="DI123" s="824"/>
      <c r="DJ123" s="824"/>
      <c r="DK123" s="825"/>
      <c r="DL123" s="826" t="s">
        <v>172</v>
      </c>
      <c r="DM123" s="824"/>
      <c r="DN123" s="824"/>
      <c r="DO123" s="824"/>
      <c r="DP123" s="825"/>
      <c r="DQ123" s="826" t="s">
        <v>172</v>
      </c>
      <c r="DR123" s="824"/>
      <c r="DS123" s="824"/>
      <c r="DT123" s="824"/>
      <c r="DU123" s="825"/>
      <c r="DV123" s="871" t="s">
        <v>172</v>
      </c>
      <c r="DW123" s="872"/>
      <c r="DX123" s="872"/>
      <c r="DY123" s="872"/>
      <c r="DZ123" s="873"/>
    </row>
    <row r="124" spans="1:130" s="247" customFormat="1" ht="26.25" customHeight="1" thickBot="1" x14ac:dyDescent="0.2">
      <c r="A124" s="864"/>
      <c r="B124" s="865"/>
      <c r="C124" s="868" t="s">
        <v>455</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172</v>
      </c>
      <c r="AB124" s="824"/>
      <c r="AC124" s="824"/>
      <c r="AD124" s="824"/>
      <c r="AE124" s="825"/>
      <c r="AF124" s="826" t="s">
        <v>172</v>
      </c>
      <c r="AG124" s="824"/>
      <c r="AH124" s="824"/>
      <c r="AI124" s="824"/>
      <c r="AJ124" s="825"/>
      <c r="AK124" s="826" t="s">
        <v>172</v>
      </c>
      <c r="AL124" s="824"/>
      <c r="AM124" s="824"/>
      <c r="AN124" s="824"/>
      <c r="AO124" s="825"/>
      <c r="AP124" s="871" t="s">
        <v>172</v>
      </c>
      <c r="AQ124" s="872"/>
      <c r="AR124" s="872"/>
      <c r="AS124" s="872"/>
      <c r="AT124" s="873"/>
      <c r="AU124" s="874" t="s">
        <v>472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66.8</v>
      </c>
      <c r="BR124" s="878"/>
      <c r="BS124" s="878"/>
      <c r="BT124" s="878"/>
      <c r="BU124" s="878"/>
      <c r="BV124" s="878">
        <v>59.8</v>
      </c>
      <c r="BW124" s="878"/>
      <c r="BX124" s="878"/>
      <c r="BY124" s="878"/>
      <c r="BZ124" s="878"/>
      <c r="CA124" s="878">
        <v>66.3</v>
      </c>
      <c r="CB124" s="878"/>
      <c r="CC124" s="878"/>
      <c r="CD124" s="878"/>
      <c r="CE124" s="878"/>
      <c r="CF124" s="768"/>
      <c r="CG124" s="769"/>
      <c r="CH124" s="769"/>
      <c r="CI124" s="769"/>
      <c r="CJ124" s="909"/>
      <c r="CK124" s="917"/>
      <c r="CL124" s="917"/>
      <c r="CM124" s="917"/>
      <c r="CN124" s="917"/>
      <c r="CO124" s="918"/>
      <c r="CP124" s="882" t="s">
        <v>473</v>
      </c>
      <c r="CQ124" s="883"/>
      <c r="CR124" s="883"/>
      <c r="CS124" s="883"/>
      <c r="CT124" s="883"/>
      <c r="CU124" s="883"/>
      <c r="CV124" s="883"/>
      <c r="CW124" s="883"/>
      <c r="CX124" s="883"/>
      <c r="CY124" s="883"/>
      <c r="CZ124" s="883"/>
      <c r="DA124" s="883"/>
      <c r="DB124" s="883"/>
      <c r="DC124" s="883"/>
      <c r="DD124" s="883"/>
      <c r="DE124" s="883"/>
      <c r="DF124" s="884"/>
      <c r="DG124" s="806">
        <v>460790</v>
      </c>
      <c r="DH124" s="807"/>
      <c r="DI124" s="807"/>
      <c r="DJ124" s="807"/>
      <c r="DK124" s="808"/>
      <c r="DL124" s="809" t="s">
        <v>172</v>
      </c>
      <c r="DM124" s="807"/>
      <c r="DN124" s="807"/>
      <c r="DO124" s="807"/>
      <c r="DP124" s="808"/>
      <c r="DQ124" s="809" t="s">
        <v>172</v>
      </c>
      <c r="DR124" s="807"/>
      <c r="DS124" s="807"/>
      <c r="DT124" s="807"/>
      <c r="DU124" s="808"/>
      <c r="DV124" s="895" t="s">
        <v>172</v>
      </c>
      <c r="DW124" s="896"/>
      <c r="DX124" s="896"/>
      <c r="DY124" s="896"/>
      <c r="DZ124" s="897"/>
    </row>
    <row r="125" spans="1:130" s="247" customFormat="1" ht="26.25" customHeight="1" x14ac:dyDescent="0.15">
      <c r="A125" s="864"/>
      <c r="B125" s="865"/>
      <c r="C125" s="868" t="s">
        <v>459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457</v>
      </c>
      <c r="AB125" s="824"/>
      <c r="AC125" s="824"/>
      <c r="AD125" s="824"/>
      <c r="AE125" s="825"/>
      <c r="AF125" s="826" t="s">
        <v>172</v>
      </c>
      <c r="AG125" s="824"/>
      <c r="AH125" s="824"/>
      <c r="AI125" s="824"/>
      <c r="AJ125" s="825"/>
      <c r="AK125" s="826" t="s">
        <v>172</v>
      </c>
      <c r="AL125" s="824"/>
      <c r="AM125" s="824"/>
      <c r="AN125" s="824"/>
      <c r="AO125" s="825"/>
      <c r="AP125" s="871" t="s">
        <v>172</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474</v>
      </c>
      <c r="CL125" s="899"/>
      <c r="CM125" s="899"/>
      <c r="CN125" s="899"/>
      <c r="CO125" s="900"/>
      <c r="CP125" s="907" t="s">
        <v>475</v>
      </c>
      <c r="CQ125" s="852"/>
      <c r="CR125" s="852"/>
      <c r="CS125" s="852"/>
      <c r="CT125" s="852"/>
      <c r="CU125" s="852"/>
      <c r="CV125" s="852"/>
      <c r="CW125" s="852"/>
      <c r="CX125" s="852"/>
      <c r="CY125" s="852"/>
      <c r="CZ125" s="852"/>
      <c r="DA125" s="852"/>
      <c r="DB125" s="852"/>
      <c r="DC125" s="852"/>
      <c r="DD125" s="852"/>
      <c r="DE125" s="852"/>
      <c r="DF125" s="853"/>
      <c r="DG125" s="908" t="s">
        <v>172</v>
      </c>
      <c r="DH125" s="889"/>
      <c r="DI125" s="889"/>
      <c r="DJ125" s="889"/>
      <c r="DK125" s="889"/>
      <c r="DL125" s="889" t="s">
        <v>456</v>
      </c>
      <c r="DM125" s="889"/>
      <c r="DN125" s="889"/>
      <c r="DO125" s="889"/>
      <c r="DP125" s="889"/>
      <c r="DQ125" s="889" t="s">
        <v>172</v>
      </c>
      <c r="DR125" s="889"/>
      <c r="DS125" s="889"/>
      <c r="DT125" s="889"/>
      <c r="DU125" s="889"/>
      <c r="DV125" s="890" t="s">
        <v>172</v>
      </c>
      <c r="DW125" s="890"/>
      <c r="DX125" s="890"/>
      <c r="DY125" s="890"/>
      <c r="DZ125" s="891"/>
    </row>
    <row r="126" spans="1:130" s="247" customFormat="1" ht="26.25" customHeight="1" thickBot="1" x14ac:dyDescent="0.2">
      <c r="A126" s="864"/>
      <c r="B126" s="865"/>
      <c r="C126" s="868" t="s">
        <v>461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457</v>
      </c>
      <c r="AB126" s="824"/>
      <c r="AC126" s="824"/>
      <c r="AD126" s="824"/>
      <c r="AE126" s="825"/>
      <c r="AF126" s="826" t="s">
        <v>172</v>
      </c>
      <c r="AG126" s="824"/>
      <c r="AH126" s="824"/>
      <c r="AI126" s="824"/>
      <c r="AJ126" s="825"/>
      <c r="AK126" s="826" t="s">
        <v>172</v>
      </c>
      <c r="AL126" s="824"/>
      <c r="AM126" s="824"/>
      <c r="AN126" s="824"/>
      <c r="AO126" s="825"/>
      <c r="AP126" s="871" t="s">
        <v>172</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476</v>
      </c>
      <c r="CQ126" s="794"/>
      <c r="CR126" s="794"/>
      <c r="CS126" s="794"/>
      <c r="CT126" s="794"/>
      <c r="CU126" s="794"/>
      <c r="CV126" s="794"/>
      <c r="CW126" s="794"/>
      <c r="CX126" s="794"/>
      <c r="CY126" s="794"/>
      <c r="CZ126" s="794"/>
      <c r="DA126" s="794"/>
      <c r="DB126" s="794"/>
      <c r="DC126" s="794"/>
      <c r="DD126" s="794"/>
      <c r="DE126" s="794"/>
      <c r="DF126" s="795"/>
      <c r="DG126" s="860" t="s">
        <v>456</v>
      </c>
      <c r="DH126" s="861"/>
      <c r="DI126" s="861"/>
      <c r="DJ126" s="861"/>
      <c r="DK126" s="861"/>
      <c r="DL126" s="861" t="s">
        <v>172</v>
      </c>
      <c r="DM126" s="861"/>
      <c r="DN126" s="861"/>
      <c r="DO126" s="861"/>
      <c r="DP126" s="861"/>
      <c r="DQ126" s="861" t="s">
        <v>172</v>
      </c>
      <c r="DR126" s="861"/>
      <c r="DS126" s="861"/>
      <c r="DT126" s="861"/>
      <c r="DU126" s="861"/>
      <c r="DV126" s="838" t="s">
        <v>172</v>
      </c>
      <c r="DW126" s="838"/>
      <c r="DX126" s="838"/>
      <c r="DY126" s="838"/>
      <c r="DZ126" s="839"/>
    </row>
    <row r="127" spans="1:130" s="247" customFormat="1" ht="26.25" customHeight="1" x14ac:dyDescent="0.15">
      <c r="A127" s="866"/>
      <c r="B127" s="867"/>
      <c r="C127" s="885" t="s">
        <v>477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t="s">
        <v>172</v>
      </c>
      <c r="AB127" s="824"/>
      <c r="AC127" s="824"/>
      <c r="AD127" s="824"/>
      <c r="AE127" s="825"/>
      <c r="AF127" s="826" t="s">
        <v>172</v>
      </c>
      <c r="AG127" s="824"/>
      <c r="AH127" s="824"/>
      <c r="AI127" s="824"/>
      <c r="AJ127" s="825"/>
      <c r="AK127" s="826" t="s">
        <v>454</v>
      </c>
      <c r="AL127" s="824"/>
      <c r="AM127" s="824"/>
      <c r="AN127" s="824"/>
      <c r="AO127" s="825"/>
      <c r="AP127" s="871" t="s">
        <v>172</v>
      </c>
      <c r="AQ127" s="872"/>
      <c r="AR127" s="872"/>
      <c r="AS127" s="872"/>
      <c r="AT127" s="873"/>
      <c r="AU127" s="283"/>
      <c r="AV127" s="283"/>
      <c r="AW127" s="283"/>
      <c r="AX127" s="888" t="s">
        <v>478</v>
      </c>
      <c r="AY127" s="856"/>
      <c r="AZ127" s="856"/>
      <c r="BA127" s="856"/>
      <c r="BB127" s="856"/>
      <c r="BC127" s="856"/>
      <c r="BD127" s="856"/>
      <c r="BE127" s="857"/>
      <c r="BF127" s="855" t="s">
        <v>479</v>
      </c>
      <c r="BG127" s="856"/>
      <c r="BH127" s="856"/>
      <c r="BI127" s="856"/>
      <c r="BJ127" s="856"/>
      <c r="BK127" s="856"/>
      <c r="BL127" s="857"/>
      <c r="BM127" s="855" t="s">
        <v>480</v>
      </c>
      <c r="BN127" s="856"/>
      <c r="BO127" s="856"/>
      <c r="BP127" s="856"/>
      <c r="BQ127" s="856"/>
      <c r="BR127" s="856"/>
      <c r="BS127" s="857"/>
      <c r="BT127" s="855" t="s">
        <v>481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482</v>
      </c>
      <c r="CQ127" s="794"/>
      <c r="CR127" s="794"/>
      <c r="CS127" s="794"/>
      <c r="CT127" s="794"/>
      <c r="CU127" s="794"/>
      <c r="CV127" s="794"/>
      <c r="CW127" s="794"/>
      <c r="CX127" s="794"/>
      <c r="CY127" s="794"/>
      <c r="CZ127" s="794"/>
      <c r="DA127" s="794"/>
      <c r="DB127" s="794"/>
      <c r="DC127" s="794"/>
      <c r="DD127" s="794"/>
      <c r="DE127" s="794"/>
      <c r="DF127" s="795"/>
      <c r="DG127" s="860" t="s">
        <v>172</v>
      </c>
      <c r="DH127" s="861"/>
      <c r="DI127" s="861"/>
      <c r="DJ127" s="861"/>
      <c r="DK127" s="861"/>
      <c r="DL127" s="861" t="s">
        <v>172</v>
      </c>
      <c r="DM127" s="861"/>
      <c r="DN127" s="861"/>
      <c r="DO127" s="861"/>
      <c r="DP127" s="861"/>
      <c r="DQ127" s="861" t="s">
        <v>457</v>
      </c>
      <c r="DR127" s="861"/>
      <c r="DS127" s="861"/>
      <c r="DT127" s="861"/>
      <c r="DU127" s="861"/>
      <c r="DV127" s="838" t="s">
        <v>172</v>
      </c>
      <c r="DW127" s="838"/>
      <c r="DX127" s="838"/>
      <c r="DY127" s="838"/>
      <c r="DZ127" s="839"/>
    </row>
    <row r="128" spans="1:130" s="247" customFormat="1" ht="26.25" customHeight="1" thickBot="1" x14ac:dyDescent="0.2">
      <c r="A128" s="840" t="s">
        <v>483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484</v>
      </c>
      <c r="X128" s="842"/>
      <c r="Y128" s="842"/>
      <c r="Z128" s="843"/>
      <c r="AA128" s="844" t="s">
        <v>172</v>
      </c>
      <c r="AB128" s="845"/>
      <c r="AC128" s="845"/>
      <c r="AD128" s="845"/>
      <c r="AE128" s="846"/>
      <c r="AF128" s="847" t="s">
        <v>457</v>
      </c>
      <c r="AG128" s="845"/>
      <c r="AH128" s="845"/>
      <c r="AI128" s="845"/>
      <c r="AJ128" s="846"/>
      <c r="AK128" s="847" t="s">
        <v>456</v>
      </c>
      <c r="AL128" s="845"/>
      <c r="AM128" s="845"/>
      <c r="AN128" s="845"/>
      <c r="AO128" s="846"/>
      <c r="AP128" s="848"/>
      <c r="AQ128" s="849"/>
      <c r="AR128" s="849"/>
      <c r="AS128" s="849"/>
      <c r="AT128" s="850"/>
      <c r="AU128" s="283"/>
      <c r="AV128" s="283"/>
      <c r="AW128" s="283"/>
      <c r="AX128" s="851" t="s">
        <v>485</v>
      </c>
      <c r="AY128" s="852"/>
      <c r="AZ128" s="852"/>
      <c r="BA128" s="852"/>
      <c r="BB128" s="852"/>
      <c r="BC128" s="852"/>
      <c r="BD128" s="852"/>
      <c r="BE128" s="853"/>
      <c r="BF128" s="830" t="s">
        <v>456</v>
      </c>
      <c r="BG128" s="831"/>
      <c r="BH128" s="831"/>
      <c r="BI128" s="831"/>
      <c r="BJ128" s="831"/>
      <c r="BK128" s="831"/>
      <c r="BL128" s="854"/>
      <c r="BM128" s="830">
        <v>13.23</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486</v>
      </c>
      <c r="CQ128" s="772"/>
      <c r="CR128" s="772"/>
      <c r="CS128" s="772"/>
      <c r="CT128" s="772"/>
      <c r="CU128" s="772"/>
      <c r="CV128" s="772"/>
      <c r="CW128" s="772"/>
      <c r="CX128" s="772"/>
      <c r="CY128" s="772"/>
      <c r="CZ128" s="772"/>
      <c r="DA128" s="772"/>
      <c r="DB128" s="772"/>
      <c r="DC128" s="772"/>
      <c r="DD128" s="772"/>
      <c r="DE128" s="772"/>
      <c r="DF128" s="773"/>
      <c r="DG128" s="834" t="s">
        <v>454</v>
      </c>
      <c r="DH128" s="835"/>
      <c r="DI128" s="835"/>
      <c r="DJ128" s="835"/>
      <c r="DK128" s="835"/>
      <c r="DL128" s="835" t="s">
        <v>172</v>
      </c>
      <c r="DM128" s="835"/>
      <c r="DN128" s="835"/>
      <c r="DO128" s="835"/>
      <c r="DP128" s="835"/>
      <c r="DQ128" s="835" t="s">
        <v>172</v>
      </c>
      <c r="DR128" s="835"/>
      <c r="DS128" s="835"/>
      <c r="DT128" s="835"/>
      <c r="DU128" s="835"/>
      <c r="DV128" s="836" t="s">
        <v>456</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487</v>
      </c>
      <c r="X129" s="821"/>
      <c r="Y129" s="821"/>
      <c r="Z129" s="822"/>
      <c r="AA129" s="823">
        <v>10545605</v>
      </c>
      <c r="AB129" s="824"/>
      <c r="AC129" s="824"/>
      <c r="AD129" s="824"/>
      <c r="AE129" s="825"/>
      <c r="AF129" s="826">
        <v>10560957</v>
      </c>
      <c r="AG129" s="824"/>
      <c r="AH129" s="824"/>
      <c r="AI129" s="824"/>
      <c r="AJ129" s="825"/>
      <c r="AK129" s="826">
        <v>10670369</v>
      </c>
      <c r="AL129" s="824"/>
      <c r="AM129" s="824"/>
      <c r="AN129" s="824"/>
      <c r="AO129" s="825"/>
      <c r="AP129" s="827"/>
      <c r="AQ129" s="828"/>
      <c r="AR129" s="828"/>
      <c r="AS129" s="828"/>
      <c r="AT129" s="829"/>
      <c r="AU129" s="285"/>
      <c r="AV129" s="285"/>
      <c r="AW129" s="285"/>
      <c r="AX129" s="793" t="s">
        <v>488</v>
      </c>
      <c r="AY129" s="794"/>
      <c r="AZ129" s="794"/>
      <c r="BA129" s="794"/>
      <c r="BB129" s="794"/>
      <c r="BC129" s="794"/>
      <c r="BD129" s="794"/>
      <c r="BE129" s="795"/>
      <c r="BF129" s="813" t="s">
        <v>172</v>
      </c>
      <c r="BG129" s="814"/>
      <c r="BH129" s="814"/>
      <c r="BI129" s="814"/>
      <c r="BJ129" s="814"/>
      <c r="BK129" s="814"/>
      <c r="BL129" s="815"/>
      <c r="BM129" s="813">
        <v>18.23</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489</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490</v>
      </c>
      <c r="X130" s="821"/>
      <c r="Y130" s="821"/>
      <c r="Z130" s="822"/>
      <c r="AA130" s="823">
        <v>1305590</v>
      </c>
      <c r="AB130" s="824"/>
      <c r="AC130" s="824"/>
      <c r="AD130" s="824"/>
      <c r="AE130" s="825"/>
      <c r="AF130" s="826">
        <v>1212073</v>
      </c>
      <c r="AG130" s="824"/>
      <c r="AH130" s="824"/>
      <c r="AI130" s="824"/>
      <c r="AJ130" s="825"/>
      <c r="AK130" s="826">
        <v>1239772</v>
      </c>
      <c r="AL130" s="824"/>
      <c r="AM130" s="824"/>
      <c r="AN130" s="824"/>
      <c r="AO130" s="825"/>
      <c r="AP130" s="827"/>
      <c r="AQ130" s="828"/>
      <c r="AR130" s="828"/>
      <c r="AS130" s="828"/>
      <c r="AT130" s="829"/>
      <c r="AU130" s="285"/>
      <c r="AV130" s="285"/>
      <c r="AW130" s="285"/>
      <c r="AX130" s="793" t="s">
        <v>491</v>
      </c>
      <c r="AY130" s="794"/>
      <c r="AZ130" s="794"/>
      <c r="BA130" s="794"/>
      <c r="BB130" s="794"/>
      <c r="BC130" s="794"/>
      <c r="BD130" s="794"/>
      <c r="BE130" s="795"/>
      <c r="BF130" s="796">
        <v>6.1</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492</v>
      </c>
      <c r="X131" s="804"/>
      <c r="Y131" s="804"/>
      <c r="Z131" s="805"/>
      <c r="AA131" s="806">
        <v>9240015</v>
      </c>
      <c r="AB131" s="807"/>
      <c r="AC131" s="807"/>
      <c r="AD131" s="807"/>
      <c r="AE131" s="808"/>
      <c r="AF131" s="809">
        <v>9348884</v>
      </c>
      <c r="AG131" s="807"/>
      <c r="AH131" s="807"/>
      <c r="AI131" s="807"/>
      <c r="AJ131" s="808"/>
      <c r="AK131" s="809">
        <v>9430597</v>
      </c>
      <c r="AL131" s="807"/>
      <c r="AM131" s="807"/>
      <c r="AN131" s="807"/>
      <c r="AO131" s="808"/>
      <c r="AP131" s="810"/>
      <c r="AQ131" s="811"/>
      <c r="AR131" s="811"/>
      <c r="AS131" s="811"/>
      <c r="AT131" s="812"/>
      <c r="AU131" s="285"/>
      <c r="AV131" s="285"/>
      <c r="AW131" s="285"/>
      <c r="AX131" s="771" t="s">
        <v>493</v>
      </c>
      <c r="AY131" s="772"/>
      <c r="AZ131" s="772"/>
      <c r="BA131" s="772"/>
      <c r="BB131" s="772"/>
      <c r="BC131" s="772"/>
      <c r="BD131" s="772"/>
      <c r="BE131" s="773"/>
      <c r="BF131" s="774">
        <v>66.3</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494</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495</v>
      </c>
      <c r="W132" s="784"/>
      <c r="X132" s="784"/>
      <c r="Y132" s="784"/>
      <c r="Z132" s="785"/>
      <c r="AA132" s="786">
        <v>5.7896767479999998</v>
      </c>
      <c r="AB132" s="787"/>
      <c r="AC132" s="787"/>
      <c r="AD132" s="787"/>
      <c r="AE132" s="788"/>
      <c r="AF132" s="789">
        <v>6.220464389</v>
      </c>
      <c r="AG132" s="787"/>
      <c r="AH132" s="787"/>
      <c r="AI132" s="787"/>
      <c r="AJ132" s="788"/>
      <c r="AK132" s="789">
        <v>6.2906409849999996</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496</v>
      </c>
      <c r="W133" s="763"/>
      <c r="X133" s="763"/>
      <c r="Y133" s="763"/>
      <c r="Z133" s="764"/>
      <c r="AA133" s="765">
        <v>7.2</v>
      </c>
      <c r="AB133" s="766"/>
      <c r="AC133" s="766"/>
      <c r="AD133" s="766"/>
      <c r="AE133" s="767"/>
      <c r="AF133" s="765">
        <v>6.8</v>
      </c>
      <c r="AG133" s="766"/>
      <c r="AH133" s="766"/>
      <c r="AI133" s="766"/>
      <c r="AJ133" s="767"/>
      <c r="AK133" s="765">
        <v>6.1</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I78MBoa+Y+b9Qjcydb5Zt+ILyZv43+Fc41hlt5HXSahc9lWv3BzPN7uqp+2DMCyN4eiVaorE7cNa4GCEocPOg==" saltValue="H0VcMTj9WhXKLoXlRNsCq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31"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pkkTz5KU6SAVAobdPSHZZKwgQqnikkMMydR1JayVQkrc75EOTpSST7h6j2y6obHTtwkHzqbuA+8PbaggdCo0QA==" saltValue="Wbwlpw5fMYITGqsSswC22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67"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NzGzqaM8LDjDOvm5z52WdUnG3sGhPHiKNtks/uUeHq4YHKNKsx3Os0jXwy4qw9rt0LS4zFgiW8dManmMHJEVA==" saltValue="uNNmFZilkoSytAJh5rwrg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500</v>
      </c>
      <c r="AP7" s="304"/>
      <c r="AQ7" s="305" t="s">
        <v>501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502</v>
      </c>
      <c r="AQ8" s="311" t="s">
        <v>503</v>
      </c>
      <c r="AR8" s="312" t="s">
        <v>504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505</v>
      </c>
      <c r="AL9" s="1193"/>
      <c r="AM9" s="1193"/>
      <c r="AN9" s="1194"/>
      <c r="AO9" s="313">
        <v>2406660</v>
      </c>
      <c r="AP9" s="313">
        <v>43404</v>
      </c>
      <c r="AQ9" s="314">
        <v>57754</v>
      </c>
      <c r="AR9" s="315">
        <v>-24.8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506</v>
      </c>
      <c r="AL10" s="1193"/>
      <c r="AM10" s="1193"/>
      <c r="AN10" s="1194"/>
      <c r="AO10" s="316">
        <v>38630</v>
      </c>
      <c r="AP10" s="316">
        <v>697</v>
      </c>
      <c r="AQ10" s="317">
        <v>3830</v>
      </c>
      <c r="AR10" s="318">
        <v>-81.8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507</v>
      </c>
      <c r="AL11" s="1193"/>
      <c r="AM11" s="1193"/>
      <c r="AN11" s="1194"/>
      <c r="AO11" s="316">
        <v>466394</v>
      </c>
      <c r="AP11" s="316">
        <v>8411</v>
      </c>
      <c r="AQ11" s="317">
        <v>6814</v>
      </c>
      <c r="AR11" s="318">
        <v>23.4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508</v>
      </c>
      <c r="AL12" s="1193"/>
      <c r="AM12" s="1193"/>
      <c r="AN12" s="1194"/>
      <c r="AO12" s="316" t="s">
        <v>509</v>
      </c>
      <c r="AP12" s="316" t="s">
        <v>509</v>
      </c>
      <c r="AQ12" s="317">
        <v>1059</v>
      </c>
      <c r="AR12" s="318" t="s">
        <v>509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510</v>
      </c>
      <c r="AL13" s="1193"/>
      <c r="AM13" s="1193"/>
      <c r="AN13" s="1194"/>
      <c r="AO13" s="316" t="s">
        <v>509</v>
      </c>
      <c r="AP13" s="316" t="s">
        <v>509</v>
      </c>
      <c r="AQ13" s="317">
        <v>4</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511</v>
      </c>
      <c r="AL14" s="1193"/>
      <c r="AM14" s="1193"/>
      <c r="AN14" s="1194"/>
      <c r="AO14" s="316">
        <v>63030</v>
      </c>
      <c r="AP14" s="316">
        <v>1137</v>
      </c>
      <c r="AQ14" s="317">
        <v>2651</v>
      </c>
      <c r="AR14" s="318">
        <v>-57.1</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512</v>
      </c>
      <c r="AL15" s="1193"/>
      <c r="AM15" s="1193"/>
      <c r="AN15" s="1194"/>
      <c r="AO15" s="316">
        <v>119969</v>
      </c>
      <c r="AP15" s="316">
        <v>2164</v>
      </c>
      <c r="AQ15" s="317">
        <v>1352</v>
      </c>
      <c r="AR15" s="318">
        <v>60.1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513</v>
      </c>
      <c r="AL16" s="1196"/>
      <c r="AM16" s="1196"/>
      <c r="AN16" s="1197"/>
      <c r="AO16" s="316">
        <v>-219345</v>
      </c>
      <c r="AP16" s="316">
        <v>-3956</v>
      </c>
      <c r="AQ16" s="317">
        <v>-4074</v>
      </c>
      <c r="AR16" s="318">
        <v>-2.9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184</v>
      </c>
      <c r="AL17" s="1196"/>
      <c r="AM17" s="1196"/>
      <c r="AN17" s="1197"/>
      <c r="AO17" s="316">
        <v>2875338</v>
      </c>
      <c r="AP17" s="316">
        <v>51856</v>
      </c>
      <c r="AQ17" s="317">
        <v>69392</v>
      </c>
      <c r="AR17" s="318">
        <v>-25.3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518</v>
      </c>
      <c r="AL21" s="1190"/>
      <c r="AM21" s="1190"/>
      <c r="AN21" s="1191"/>
      <c r="AO21" s="328">
        <v>4.92</v>
      </c>
      <c r="AP21" s="329">
        <v>6.31</v>
      </c>
      <c r="AQ21" s="330">
        <v>-1.39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519</v>
      </c>
      <c r="AL22" s="1190"/>
      <c r="AM22" s="1190"/>
      <c r="AN22" s="1191"/>
      <c r="AO22" s="333">
        <v>96.8</v>
      </c>
      <c r="AP22" s="334">
        <v>98.4</v>
      </c>
      <c r="AQ22" s="335">
        <v>-1.6</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500</v>
      </c>
      <c r="AP30" s="304"/>
      <c r="AQ30" s="305" t="s">
        <v>501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502</v>
      </c>
      <c r="AQ31" s="311" t="s">
        <v>503</v>
      </c>
      <c r="AR31" s="312" t="s">
        <v>504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523</v>
      </c>
      <c r="AL32" s="1181"/>
      <c r="AM32" s="1181"/>
      <c r="AN32" s="1182"/>
      <c r="AO32" s="343">
        <v>1379198</v>
      </c>
      <c r="AP32" s="343">
        <v>24874</v>
      </c>
      <c r="AQ32" s="344">
        <v>34189</v>
      </c>
      <c r="AR32" s="345">
        <v>-27.2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524</v>
      </c>
      <c r="AL33" s="1181"/>
      <c r="AM33" s="1181"/>
      <c r="AN33" s="1182"/>
      <c r="AO33" s="343" t="s">
        <v>509</v>
      </c>
      <c r="AP33" s="343" t="s">
        <v>509</v>
      </c>
      <c r="AQ33" s="344" t="s">
        <v>509</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525</v>
      </c>
      <c r="AL34" s="1181"/>
      <c r="AM34" s="1181"/>
      <c r="AN34" s="1182"/>
      <c r="AO34" s="343" t="s">
        <v>509</v>
      </c>
      <c r="AP34" s="343" t="s">
        <v>509</v>
      </c>
      <c r="AQ34" s="344">
        <v>16</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526</v>
      </c>
      <c r="AL35" s="1181"/>
      <c r="AM35" s="1181"/>
      <c r="AN35" s="1182"/>
      <c r="AO35" s="343">
        <v>327212</v>
      </c>
      <c r="AP35" s="343">
        <v>5901</v>
      </c>
      <c r="AQ35" s="344">
        <v>9412</v>
      </c>
      <c r="AR35" s="345">
        <v>-37.299999999999997</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527</v>
      </c>
      <c r="AL36" s="1181"/>
      <c r="AM36" s="1181"/>
      <c r="AN36" s="1182"/>
      <c r="AO36" s="343">
        <v>126607</v>
      </c>
      <c r="AP36" s="343">
        <v>2283</v>
      </c>
      <c r="AQ36" s="344">
        <v>2024</v>
      </c>
      <c r="AR36" s="345">
        <v>12.8</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528</v>
      </c>
      <c r="AL37" s="1181"/>
      <c r="AM37" s="1181"/>
      <c r="AN37" s="1182"/>
      <c r="AO37" s="343" t="s">
        <v>509</v>
      </c>
      <c r="AP37" s="343" t="s">
        <v>509</v>
      </c>
      <c r="AQ37" s="344">
        <v>1165</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529</v>
      </c>
      <c r="AL38" s="1184"/>
      <c r="AM38" s="1184"/>
      <c r="AN38" s="1185"/>
      <c r="AO38" s="346" t="s">
        <v>509</v>
      </c>
      <c r="AP38" s="346" t="s">
        <v>509</v>
      </c>
      <c r="AQ38" s="347">
        <v>2</v>
      </c>
      <c r="AR38" s="335" t="s">
        <v>509</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530</v>
      </c>
      <c r="AL39" s="1184"/>
      <c r="AM39" s="1184"/>
      <c r="AN39" s="1185"/>
      <c r="AO39" s="343" t="s">
        <v>509</v>
      </c>
      <c r="AP39" s="343" t="s">
        <v>509</v>
      </c>
      <c r="AQ39" s="344">
        <v>-6367</v>
      </c>
      <c r="AR39" s="345" t="s">
        <v>509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531</v>
      </c>
      <c r="AL40" s="1181"/>
      <c r="AM40" s="1181"/>
      <c r="AN40" s="1182"/>
      <c r="AO40" s="343">
        <v>-1239772</v>
      </c>
      <c r="AP40" s="343">
        <v>-22359</v>
      </c>
      <c r="AQ40" s="344">
        <v>-28963</v>
      </c>
      <c r="AR40" s="345">
        <v>-22.8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296</v>
      </c>
      <c r="AL41" s="1187"/>
      <c r="AM41" s="1187"/>
      <c r="AN41" s="1188"/>
      <c r="AO41" s="343">
        <v>593245</v>
      </c>
      <c r="AP41" s="343">
        <v>10699</v>
      </c>
      <c r="AQ41" s="344">
        <v>11478</v>
      </c>
      <c r="AR41" s="345">
        <v>-6.8</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500</v>
      </c>
      <c r="AN49" s="1175" t="s">
        <v>535</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536</v>
      </c>
      <c r="AO50" s="360" t="s">
        <v>537</v>
      </c>
      <c r="AP50" s="361" t="s">
        <v>538</v>
      </c>
      <c r="AQ50" s="362" t="s">
        <v>539</v>
      </c>
      <c r="AR50" s="363" t="s">
        <v>540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2854382</v>
      </c>
      <c r="AN51" s="365">
        <v>51751</v>
      </c>
      <c r="AO51" s="366">
        <v>16.2</v>
      </c>
      <c r="AP51" s="367">
        <v>47278</v>
      </c>
      <c r="AQ51" s="368">
        <v>-28.6</v>
      </c>
      <c r="AR51" s="369">
        <v>44.8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814694</v>
      </c>
      <c r="AN52" s="373">
        <v>14771</v>
      </c>
      <c r="AO52" s="374">
        <v>-34.6</v>
      </c>
      <c r="AP52" s="375">
        <v>24096</v>
      </c>
      <c r="AQ52" s="376">
        <v>-24.3</v>
      </c>
      <c r="AR52" s="377">
        <v>-10.3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4142854</v>
      </c>
      <c r="AN53" s="365">
        <v>74989</v>
      </c>
      <c r="AO53" s="366">
        <v>44.9</v>
      </c>
      <c r="AP53" s="367">
        <v>44504</v>
      </c>
      <c r="AQ53" s="368">
        <v>-5.9</v>
      </c>
      <c r="AR53" s="369">
        <v>50.8</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1070802</v>
      </c>
      <c r="AN54" s="373">
        <v>19382</v>
      </c>
      <c r="AO54" s="374">
        <v>31.2</v>
      </c>
      <c r="AP54" s="375">
        <v>25876</v>
      </c>
      <c r="AQ54" s="376">
        <v>7.4</v>
      </c>
      <c r="AR54" s="377">
        <v>23.8</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1996287</v>
      </c>
      <c r="AN55" s="365">
        <v>36196</v>
      </c>
      <c r="AO55" s="366">
        <v>-51.7</v>
      </c>
      <c r="AP55" s="367">
        <v>47820</v>
      </c>
      <c r="AQ55" s="368">
        <v>7.5</v>
      </c>
      <c r="AR55" s="369">
        <v>-59.2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529218</v>
      </c>
      <c r="AN56" s="373">
        <v>9596</v>
      </c>
      <c r="AO56" s="374">
        <v>-50.5</v>
      </c>
      <c r="AP56" s="375">
        <v>25855</v>
      </c>
      <c r="AQ56" s="376">
        <v>-0.1</v>
      </c>
      <c r="AR56" s="377">
        <v>-50.4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4112153</v>
      </c>
      <c r="AN57" s="365">
        <v>74377</v>
      </c>
      <c r="AO57" s="366">
        <v>105.5</v>
      </c>
      <c r="AP57" s="367">
        <v>41934</v>
      </c>
      <c r="AQ57" s="368">
        <v>-12.3</v>
      </c>
      <c r="AR57" s="369">
        <v>117.8</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1104234</v>
      </c>
      <c r="AN58" s="373">
        <v>19972</v>
      </c>
      <c r="AO58" s="374">
        <v>108.1</v>
      </c>
      <c r="AP58" s="375">
        <v>23352</v>
      </c>
      <c r="AQ58" s="376">
        <v>-9.6999999999999993</v>
      </c>
      <c r="AR58" s="377">
        <v>117.8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2410746</v>
      </c>
      <c r="AN59" s="365">
        <v>43478</v>
      </c>
      <c r="AO59" s="366">
        <v>-41.5</v>
      </c>
      <c r="AP59" s="367">
        <v>45588</v>
      </c>
      <c r="AQ59" s="368">
        <v>8.6999999999999993</v>
      </c>
      <c r="AR59" s="369">
        <v>-50.2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620087</v>
      </c>
      <c r="AN60" s="373">
        <v>11183</v>
      </c>
      <c r="AO60" s="374">
        <v>-44</v>
      </c>
      <c r="AP60" s="375">
        <v>24150</v>
      </c>
      <c r="AQ60" s="376">
        <v>3.4</v>
      </c>
      <c r="AR60" s="377">
        <v>-47.4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3103284</v>
      </c>
      <c r="AN61" s="380">
        <v>56158</v>
      </c>
      <c r="AO61" s="381">
        <v>14.7</v>
      </c>
      <c r="AP61" s="382">
        <v>45425</v>
      </c>
      <c r="AQ61" s="383">
        <v>-6.1</v>
      </c>
      <c r="AR61" s="369">
        <v>20.8</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827807</v>
      </c>
      <c r="AN62" s="373">
        <v>14981</v>
      </c>
      <c r="AO62" s="374">
        <v>2</v>
      </c>
      <c r="AP62" s="375">
        <v>24666</v>
      </c>
      <c r="AQ62" s="376">
        <v>-4.7</v>
      </c>
      <c r="AR62" s="377">
        <v>6.7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e6G+W3nQQAeZHtSVMgXNlvG6yDbsR7lm7duEIcCpjuVEYVLvgCv1YtYduuSihc6cNtU+6aQHay+o1vdPhLZmXQ==" saltValue="HnGJnGah5JsZGRrFkblXT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549</v>
      </c>
    </row>
    <row r="120" spans="125:125" ht="13.5" hidden="1" customHeight="1" x14ac:dyDescent="0.15"/>
    <row r="121" spans="125:125" ht="13.5" hidden="1" customHeight="1" x14ac:dyDescent="0.15">
      <c r="DU121" s="291"/>
    </row>
  </sheetData>
  <sheetProtection algorithmName="SHA-512" hashValue="DIC14T12CZvK3j7Qd8mTNgjRf1cBYve/McyNe9AkRLgnfnS36hMOnV4Y2NHoT5sNfpcYrJ6UVvN7QyDGfK/FoA==" saltValue="vGbn+JpGg8EDyMS8Pht1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5"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550</v>
      </c>
    </row>
  </sheetData>
  <sheetProtection algorithmName="SHA-512" hashValue="QrS3gjq/uw5k07PAloGBdOpJFNIhYEOWLjzqGyPnU49YhxeT5pxlvS/rdtiBcuB7r8Hgh0htegJkle+Hb+HgQw==" saltValue="ofUpB/o1CqMoiPuUwuAzs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98" t="s">
        <v>3</v>
      </c>
      <c r="D47" s="1198"/>
      <c r="E47" s="1199"/>
      <c r="F47" s="11">
        <v>11.16</v>
      </c>
      <c r="G47" s="12">
        <v>11.99</v>
      </c>
      <c r="H47" s="12">
        <v>12.05</v>
      </c>
      <c r="I47" s="12">
        <v>13.02</v>
      </c>
      <c r="J47" s="13">
        <v>13.92</v>
      </c>
    </row>
    <row r="48" spans="2:10" ht="57.75" customHeight="1" x14ac:dyDescent="0.15">
      <c r="B48" s="14"/>
      <c r="C48" s="1200" t="s">
        <v>4</v>
      </c>
      <c r="D48" s="1200"/>
      <c r="E48" s="1201"/>
      <c r="F48" s="15">
        <v>3.33</v>
      </c>
      <c r="G48" s="16">
        <v>2.95</v>
      </c>
      <c r="H48" s="16">
        <v>2.75</v>
      </c>
      <c r="I48" s="16">
        <v>3.33</v>
      </c>
      <c r="J48" s="17">
        <v>4.05</v>
      </c>
    </row>
    <row r="49" spans="2:10" ht="57.75" customHeight="1" thickBot="1" x14ac:dyDescent="0.2">
      <c r="B49" s="18"/>
      <c r="C49" s="1202" t="s">
        <v>5</v>
      </c>
      <c r="D49" s="1202"/>
      <c r="E49" s="1203"/>
      <c r="F49" s="19" t="s">
        <v>556</v>
      </c>
      <c r="G49" s="20">
        <v>0.45</v>
      </c>
      <c r="H49" s="20">
        <v>0.17</v>
      </c>
      <c r="I49" s="20">
        <v>1.57</v>
      </c>
      <c r="J49" s="21">
        <v>1.79</v>
      </c>
    </row>
    <row r="50" spans="2:10" ht="13.5" customHeight="1" x14ac:dyDescent="0.15"/>
  </sheetData>
  <sheetProtection algorithmName="SHA-512" hashValue="is+n8CSTE9MbM+9q4Dhh/1BucPVBJ85Dm45RGBkpzSuYASt1rsgxkZoRQ0v4XI4c+K/d/kI4JE0QvoJqe9Gucg==" saltValue="hDkFY74MyEsatdDN8Z+R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ち 千田　慎也</cp:lastModifiedBy>
  <cp:lastPrinted>2021-03-19T07:50:44Z</cp:lastPrinted>
  <dcterms:created xsi:type="dcterms:W3CDTF">2021-02-05T01:00:44Z</dcterms:created>
  <dcterms:modified xsi:type="dcterms:W3CDTF">2021-04-12T23:27:03Z</dcterms:modified>
  <cp:category/>
</cp:coreProperties>
</file>